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812\!!!!\Бюджетний відділ\MARINA\БЮДЖЕТ 2026\2026_ЗМІНИ\2026_ЗМІНИ_4_ВЕРЕСЕНЬ\БАЗОВЕ\"/>
    </mc:Choice>
  </mc:AlternateContent>
  <xr:revisionPtr revIDLastSave="0" documentId="8_{54AB2196-99C1-4761-B37A-C58DC7DB6EFB}" xr6:coauthVersionLast="47" xr6:coauthVersionMax="47" xr10:uidLastSave="{00000000-0000-0000-0000-000000000000}"/>
  <bookViews>
    <workbookView xWindow="-120" yWindow="-120" windowWidth="29040" windowHeight="15720" xr2:uid="{A1914A05-3FC7-405C-9870-1A0C4F387617}"/>
  </bookViews>
  <sheets>
    <sheet name="2026 вересень" sheetId="1" r:id="rId1"/>
  </sheets>
  <definedNames>
    <definedName name="_xlnm.Print_Area" localSheetId="0">'2026 вересень'!$B$1:$Q$40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0" i="1" l="1"/>
  <c r="L36" i="1"/>
  <c r="N35" i="1"/>
  <c r="N34" i="1" s="1"/>
  <c r="N33" i="1" s="1"/>
  <c r="N32" i="1" s="1"/>
  <c r="M35" i="1"/>
  <c r="M34" i="1" s="1"/>
  <c r="M33" i="1" s="1"/>
  <c r="M32" i="1" s="1"/>
  <c r="I35" i="1"/>
  <c r="J34" i="1"/>
  <c r="J33" i="1" s="1"/>
  <c r="J32" i="1" s="1"/>
  <c r="I34" i="1"/>
  <c r="I33" i="1"/>
  <c r="I32" i="1"/>
  <c r="N31" i="1"/>
  <c r="Q31" i="1" s="1"/>
  <c r="Q30" i="1" s="1"/>
  <c r="Q29" i="1" s="1"/>
  <c r="Q28" i="1" s="1"/>
  <c r="M31" i="1"/>
  <c r="M30" i="1" s="1"/>
  <c r="M29" i="1" s="1"/>
  <c r="M28" i="1" s="1"/>
  <c r="I31" i="1"/>
  <c r="J30" i="1"/>
  <c r="J29" i="1" s="1"/>
  <c r="J28" i="1" s="1"/>
  <c r="I30" i="1"/>
  <c r="I29" i="1"/>
  <c r="I28" i="1"/>
  <c r="O27" i="1"/>
  <c r="Q27" i="1" s="1"/>
  <c r="Q26" i="1" s="1"/>
  <c r="Q25" i="1" s="1"/>
  <c r="Q24" i="1" s="1"/>
  <c r="N27" i="1"/>
  <c r="H27" i="1"/>
  <c r="G27" i="1"/>
  <c r="F27" i="1"/>
  <c r="F26" i="1" s="1"/>
  <c r="N26" i="1"/>
  <c r="H26" i="1"/>
  <c r="H25" i="1" s="1"/>
  <c r="H24" i="1" s="1"/>
  <c r="H36" i="1" s="1"/>
  <c r="G26" i="1"/>
  <c r="O26" i="1" s="1"/>
  <c r="P26" i="1" s="1"/>
  <c r="N25" i="1"/>
  <c r="N24" i="1"/>
  <c r="N23" i="1"/>
  <c r="M23" i="1"/>
  <c r="G23" i="1"/>
  <c r="O23" i="1" s="1"/>
  <c r="N22" i="1"/>
  <c r="M22" i="1"/>
  <c r="K22" i="1"/>
  <c r="G22" i="1"/>
  <c r="I22" i="1" s="1"/>
  <c r="N21" i="1"/>
  <c r="M21" i="1"/>
  <c r="K21" i="1"/>
  <c r="I21" i="1"/>
  <c r="G21" i="1"/>
  <c r="N20" i="1"/>
  <c r="M20" i="1"/>
  <c r="K20" i="1"/>
  <c r="K36" i="1" s="1"/>
  <c r="I20" i="1"/>
  <c r="G20" i="1"/>
  <c r="N19" i="1"/>
  <c r="Q19" i="1" s="1"/>
  <c r="Q18" i="1" s="1"/>
  <c r="M19" i="1"/>
  <c r="M18" i="1" s="1"/>
  <c r="M15" i="1" s="1"/>
  <c r="M14" i="1" s="1"/>
  <c r="I19" i="1"/>
  <c r="G19" i="1"/>
  <c r="J18" i="1"/>
  <c r="N18" i="1" s="1"/>
  <c r="I18" i="1"/>
  <c r="G18" i="1"/>
  <c r="N17" i="1"/>
  <c r="Q17" i="1" s="1"/>
  <c r="Q16" i="1" s="1"/>
  <c r="M17" i="1"/>
  <c r="M16" i="1" s="1"/>
  <c r="G17" i="1"/>
  <c r="I17" i="1" s="1"/>
  <c r="J16" i="1"/>
  <c r="N16" i="1" s="1"/>
  <c r="G16" i="1"/>
  <c r="I16" i="1" s="1"/>
  <c r="G15" i="1"/>
  <c r="I15" i="1" s="1"/>
  <c r="G14" i="1"/>
  <c r="I14" i="1" s="1"/>
  <c r="Q13" i="1"/>
  <c r="N13" i="1"/>
  <c r="M13" i="1"/>
  <c r="G13" i="1"/>
  <c r="I13" i="1" s="1"/>
  <c r="Q12" i="1"/>
  <c r="N12" i="1"/>
  <c r="G12" i="1"/>
  <c r="I12" i="1" s="1"/>
  <c r="I11" i="1" s="1"/>
  <c r="I10" i="1" s="1"/>
  <c r="I9" i="1" s="1"/>
  <c r="M11" i="1"/>
  <c r="M10" i="1" s="1"/>
  <c r="J11" i="1"/>
  <c r="J10" i="1" s="1"/>
  <c r="J9" i="1" s="1"/>
  <c r="G11" i="1"/>
  <c r="F11" i="1"/>
  <c r="G10" i="1"/>
  <c r="F10" i="1"/>
  <c r="G9" i="1"/>
  <c r="F9" i="1"/>
  <c r="M36" i="1" l="1"/>
  <c r="M9" i="1"/>
  <c r="N10" i="1"/>
  <c r="Q10" i="1" s="1"/>
  <c r="Q15" i="1"/>
  <c r="Q14" i="1" s="1"/>
  <c r="N9" i="1"/>
  <c r="Q9" i="1" s="1"/>
  <c r="O22" i="1"/>
  <c r="O21" i="1" s="1"/>
  <c r="O20" i="1" s="1"/>
  <c r="Q23" i="1"/>
  <c r="Q22" i="1" s="1"/>
  <c r="Q21" i="1" s="1"/>
  <c r="Q20" i="1" s="1"/>
  <c r="F25" i="1"/>
  <c r="I26" i="1"/>
  <c r="P27" i="1"/>
  <c r="J15" i="1"/>
  <c r="G25" i="1"/>
  <c r="I27" i="1"/>
  <c r="N30" i="1"/>
  <c r="N29" i="1" s="1"/>
  <c r="N28" i="1" s="1"/>
  <c r="Q35" i="1"/>
  <c r="Q34" i="1" s="1"/>
  <c r="Q33" i="1" s="1"/>
  <c r="Q32" i="1" s="1"/>
  <c r="N11" i="1"/>
  <c r="Q11" i="1" s="1"/>
  <c r="I23" i="1"/>
  <c r="O25" i="1" l="1"/>
  <c r="P25" i="1" s="1"/>
  <c r="G24" i="1"/>
  <c r="J14" i="1"/>
  <c r="N15" i="1"/>
  <c r="Q36" i="1"/>
  <c r="F24" i="1"/>
  <c r="I25" i="1"/>
  <c r="N14" i="1" l="1"/>
  <c r="N36" i="1" s="1"/>
  <c r="J36" i="1"/>
  <c r="G36" i="1"/>
  <c r="O24" i="1"/>
  <c r="F36" i="1"/>
  <c r="I24" i="1"/>
  <c r="I36" i="1" s="1"/>
  <c r="O36" i="1" l="1"/>
  <c r="P24" i="1"/>
  <c r="P36" i="1" s="1"/>
</calcChain>
</file>

<file path=xl/sharedStrings.xml><?xml version="1.0" encoding="utf-8"?>
<sst xmlns="http://schemas.openxmlformats.org/spreadsheetml/2006/main" count="75" uniqueCount="44">
  <si>
    <t>Додаток 4
до рішення Київської міської ради                               "Про бюджет міста Києва на 2022 рік"                                                                    
від___________ №_________)</t>
  </si>
  <si>
    <t xml:space="preserve">до рішення Київської міської ради                                                                                                                            від 18 грудня 2025 року  №313/10780                                                                              (в редакції  рішення Київської міської ради    
від________________ №______________ )                                                                                                                      </t>
  </si>
  <si>
    <t>Кредитування бюджету міста Києва на 2026 рік</t>
  </si>
  <si>
    <t>(код бюджету)</t>
  </si>
  <si>
    <t xml:space="preserve"> </t>
  </si>
  <si>
    <t>(грн)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</si>
  <si>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</si>
  <si>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</si>
  <si>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вадатків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</si>
  <si>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програми/підпрограми згідно з Типовою програмною класифікацією видатків та кредитування місцевих бюджетів</t>
  </si>
  <si>
    <t>Надання кредитів</t>
  </si>
  <si>
    <t>Повернення кредитів</t>
  </si>
  <si>
    <t>Кредитування, усього</t>
  </si>
  <si>
    <t>Загальний фонд</t>
  </si>
  <si>
    <t>Спеціальний фонд</t>
  </si>
  <si>
    <t>Разом</t>
  </si>
  <si>
    <t>разом</t>
  </si>
  <si>
    <t>усього</t>
  </si>
  <si>
    <t>у тому числі бюджет розвитку</t>
  </si>
  <si>
    <t>Департамент культури виконавчого органу Київської міської ради (КМДА)</t>
  </si>
  <si>
    <t>8860</t>
  </si>
  <si>
    <t>Бюджетні позички суб'єктам господарювання та їх повернення</t>
  </si>
  <si>
    <t>0490</t>
  </si>
  <si>
    <t>Надання бюджетних позичок суб'єктам господарювання</t>
  </si>
  <si>
    <t>8862</t>
  </si>
  <si>
    <t>Повернення бюджетних позичок, наданих суб'єктам господарювання</t>
  </si>
  <si>
    <t>Департамент житлово-комунальної інфраструктури виконавчого органу Київської міської ради (КМДА)</t>
  </si>
  <si>
    <t>Допомога населенню та суб'єктам господарювання, що постраждали внаслідок надзвичайної ситуації або стихійного лиха, за рахунок коштів резервного фонду місцевого бюджету</t>
  </si>
  <si>
    <t>Повернення допомоги суб'єктами господарювання, що постраждали внаслідок надзвичайної ситуації або стихійного лиха, за рахунок коштів резервного фонду місцевого бюджету</t>
  </si>
  <si>
    <t>Департамент будівництва та житлового забезпечення виконавчого органу Київської міської ради (КМДА)</t>
  </si>
  <si>
    <t xml:space="preserve">Пільгові довгострокові кредити молодим сім'ям та одиноким молодим громадянам на будівництво / реконструкцію / придбання житла та їх повернення </t>
  </si>
  <si>
    <t>1060</t>
  </si>
  <si>
    <t>Повернення пільгових довгострокових кредитів, наданих молодим сім'ям та одиноким молодим громадянам на будівництво / реконструкцію / придбання житла</t>
  </si>
  <si>
    <t>Департамент фінансів виконавчого органу Київської міської ради (КМДА)</t>
  </si>
  <si>
    <t>8880</t>
  </si>
  <si>
    <t>Виконання гарантійних зобов'язань за позичальників, що отримали кредити під місцеві гарантії</t>
  </si>
  <si>
    <t>8881</t>
  </si>
  <si>
    <t>Надання коштів для забезпечення гарантійних зобов'язань за позичальників, що отримали кредити під місцеві гарантії</t>
  </si>
  <si>
    <t>Голосіївська районна в місті Києві державна адміністрація</t>
  </si>
  <si>
    <t>Дніпровська районна в місті Києві державна адміністрація</t>
  </si>
  <si>
    <t xml:space="preserve">Всього </t>
  </si>
  <si>
    <t>cекретар Київради</t>
  </si>
  <si>
    <t>Київський міський голова</t>
  </si>
  <si>
    <t>Віталій КЛИЧКО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</si>
</sst>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22"/>
      <name val="Times New Roman"/>
      <family val="1"/>
      <charset val="204"/>
    </font>
    <font>
      <sz val="28"/>
      <name val="Times New Roman"/>
      <family val="1"/>
      <charset val="204"/>
    </font>
    <font>
      <sz val="26"/>
      <name val="Times New Roman"/>
      <family val="1"/>
      <charset val="204"/>
    </font>
    <font>
      <b/>
      <sz val="26"/>
      <name val="Times New Roman"/>
      <family val="1"/>
      <charset val="204"/>
    </font>
    <font>
      <u/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15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22"/>
      <name val="Times New Roman"/>
      <family val="1"/>
      <charset val="204"/>
    </font>
    <font>
      <b/>
      <i/>
      <sz val="22"/>
      <color rgb="FFFF0000"/>
      <name val="Times New Roman"/>
      <family val="1"/>
      <charset val="204"/>
    </font>
    <font>
      <b/>
      <i/>
      <sz val="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/>
    <xf numFmtId="1" fontId="8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7" xfId="0" applyFont="1" applyBorder="1"/>
    <xf numFmtId="1" fontId="8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1" fontId="7" fillId="0" borderId="10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left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right" vertical="center"/>
    </xf>
    <xf numFmtId="3" fontId="7" fillId="2" borderId="10" xfId="0" applyNumberFormat="1" applyFont="1" applyFill="1" applyBorder="1" applyAlignment="1">
      <alignment horizontal="right" vertical="center"/>
    </xf>
    <xf numFmtId="0" fontId="7" fillId="0" borderId="0" xfId="0" applyFont="1"/>
    <xf numFmtId="1" fontId="7" fillId="0" borderId="9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left" vertical="center" wrapText="1"/>
    </xf>
    <xf numFmtId="3" fontId="2" fillId="0" borderId="10" xfId="0" applyNumberFormat="1" applyFont="1" applyBorder="1" applyAlignment="1">
      <alignment horizontal="right" vertical="center"/>
    </xf>
    <xf numFmtId="1" fontId="12" fillId="0" borderId="10" xfId="0" applyNumberFormat="1" applyFont="1" applyBorder="1" applyAlignment="1">
      <alignment horizontal="center" vertical="center" wrapText="1"/>
    </xf>
    <xf numFmtId="3" fontId="12" fillId="0" borderId="10" xfId="0" applyNumberFormat="1" applyFont="1" applyBorder="1" applyAlignment="1">
      <alignment horizontal="left" vertical="center" wrapText="1"/>
    </xf>
    <xf numFmtId="3" fontId="13" fillId="2" borderId="10" xfId="0" applyNumberFormat="1" applyFont="1" applyFill="1" applyBorder="1" applyAlignment="1">
      <alignment horizontal="right" vertical="center"/>
    </xf>
    <xf numFmtId="3" fontId="12" fillId="0" borderId="10" xfId="0" applyNumberFormat="1" applyFont="1" applyBorder="1" applyAlignment="1">
      <alignment horizontal="right" vertical="center"/>
    </xf>
    <xf numFmtId="3" fontId="14" fillId="2" borderId="10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3" fontId="13" fillId="0" borderId="10" xfId="0" applyNumberFormat="1" applyFont="1" applyBorder="1" applyAlignment="1">
      <alignment horizontal="right" vertical="center"/>
    </xf>
    <xf numFmtId="3" fontId="12" fillId="2" borderId="10" xfId="0" applyNumberFormat="1" applyFont="1" applyFill="1" applyBorder="1" applyAlignment="1">
      <alignment horizontal="right" vertical="center"/>
    </xf>
    <xf numFmtId="1" fontId="7" fillId="2" borderId="10" xfId="0" applyNumberFormat="1" applyFont="1" applyFill="1" applyBorder="1" applyAlignment="1">
      <alignment horizontal="center" vertical="center" wrapText="1"/>
    </xf>
    <xf numFmtId="1" fontId="7" fillId="2" borderId="10" xfId="0" applyNumberFormat="1" applyFont="1" applyFill="1" applyBorder="1" applyAlignment="1">
      <alignment horizontal="left" vertical="center" wrapText="1"/>
    </xf>
    <xf numFmtId="3" fontId="7" fillId="2" borderId="10" xfId="0" applyNumberFormat="1" applyFont="1" applyFill="1" applyBorder="1" applyAlignment="1">
      <alignment horizontal="center" vertical="center" wrapText="1"/>
    </xf>
    <xf numFmtId="3" fontId="14" fillId="0" borderId="10" xfId="0" applyNumberFormat="1" applyFont="1" applyBorder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1" fontId="2" fillId="2" borderId="10" xfId="0" applyNumberFormat="1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left" vertical="center" wrapText="1"/>
    </xf>
    <xf numFmtId="3" fontId="2" fillId="2" borderId="10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1" fontId="12" fillId="2" borderId="10" xfId="0" applyNumberFormat="1" applyFont="1" applyFill="1" applyBorder="1" applyAlignment="1">
      <alignment horizontal="center" vertical="center" wrapText="1"/>
    </xf>
    <xf numFmtId="3" fontId="12" fillId="2" borderId="10" xfId="0" applyNumberFormat="1" applyFont="1" applyFill="1" applyBorder="1" applyAlignment="1">
      <alignment horizontal="left" vertical="center" wrapText="1"/>
    </xf>
    <xf numFmtId="1" fontId="7" fillId="2" borderId="10" xfId="0" applyNumberFormat="1" applyFont="1" applyFill="1" applyBorder="1" applyAlignment="1">
      <alignment horizontal="right" vertical="center" wrapText="1"/>
    </xf>
    <xf numFmtId="1" fontId="7" fillId="0" borderId="0" xfId="0" applyNumberFormat="1" applyFont="1" applyAlignment="1">
      <alignment horizontal="right" vertical="center" wrapText="1"/>
    </xf>
    <xf numFmtId="1" fontId="7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horizontal="right" vertical="center"/>
    </xf>
    <xf numFmtId="3" fontId="2" fillId="0" borderId="0" xfId="1" applyNumberFormat="1" applyFont="1" applyAlignment="1">
      <alignment horizontal="left" vertical="center" wrapText="1"/>
    </xf>
    <xf numFmtId="3" fontId="2" fillId="0" borderId="0" xfId="0" applyNumberFormat="1" applyFont="1"/>
    <xf numFmtId="0" fontId="4" fillId="0" borderId="0" xfId="0" applyFont="1"/>
    <xf numFmtId="1" fontId="4" fillId="0" borderId="0" xfId="0" applyNumberFormat="1" applyFont="1"/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wrapText="1"/>
    </xf>
    <xf numFmtId="3" fontId="4" fillId="0" borderId="0" xfId="0" applyNumberFormat="1" applyFont="1"/>
  </cellXfs>
  <cellStyles count="2">
    <cellStyle name="Звичайний" xfId="0" builtinId="0"/>
    <cellStyle name="Обычный 3" xfId="1" xr:uid="{F7B2F346-0A24-4748-BCDC-F10A8B1CE7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888CA-4F54-4756-9550-7558AE8D4D56}">
  <dimension ref="A1:T43"/>
  <sheetViews>
    <sheetView showGridLines="0" showZeros="0" tabSelected="1" view="pageBreakPreview" topLeftCell="B1" zoomScale="42" zoomScaleNormal="110" zoomScaleSheetLayoutView="42" workbookViewId="0">
      <selection activeCell="M2" sqref="M2:Q2"/>
    </sheetView>
  </sheetViews>
  <sheetFormatPr defaultColWidth="8" defaultRowHeight="27.75" x14ac:dyDescent="0.4"/>
  <cols>
    <col min="1" max="1" width="0" style="1" hidden="1" customWidth="1"/>
    <col min="2" max="2" width="27" style="2" customWidth="1"/>
    <col min="3" max="3" width="24.5" style="2" customWidth="1"/>
    <col min="4" max="4" width="23.33203125" style="2" customWidth="1"/>
    <col min="5" max="5" width="136" style="1" customWidth="1"/>
    <col min="6" max="6" width="24.33203125" style="1" customWidth="1"/>
    <col min="7" max="7" width="28.83203125" style="1" customWidth="1"/>
    <col min="8" max="8" width="32.33203125" style="1" customWidth="1"/>
    <col min="9" max="9" width="28.83203125" style="1" customWidth="1"/>
    <col min="10" max="10" width="31.33203125" style="1" customWidth="1"/>
    <col min="11" max="11" width="22.83203125" style="1" customWidth="1"/>
    <col min="12" max="12" width="24.5" style="1" customWidth="1"/>
    <col min="13" max="13" width="28.83203125" style="1" customWidth="1"/>
    <col min="14" max="14" width="31.5" style="1" customWidth="1"/>
    <col min="15" max="15" width="28.83203125" style="1" customWidth="1"/>
    <col min="16" max="16" width="28" style="1" customWidth="1"/>
    <col min="17" max="17" width="32.33203125" style="1" customWidth="1"/>
    <col min="18" max="19" width="8" style="1"/>
    <col min="20" max="20" width="28.1640625" style="1" bestFit="1" customWidth="1"/>
    <col min="21" max="16384" width="8" style="1"/>
  </cols>
  <sheetData>
    <row r="1" spans="1:17" ht="39.75" customHeight="1" x14ac:dyDescent="0.4">
      <c r="L1" s="3"/>
      <c r="M1" s="4" t="s">
        <v>0</v>
      </c>
      <c r="N1" s="4"/>
      <c r="O1" s="4"/>
      <c r="P1" s="4"/>
      <c r="Q1" s="4"/>
    </row>
    <row r="2" spans="1:17" ht="162" customHeight="1" x14ac:dyDescent="0.4">
      <c r="L2" s="3"/>
      <c r="M2" s="5" t="s">
        <v>1</v>
      </c>
      <c r="N2" s="5"/>
      <c r="O2" s="5"/>
      <c r="P2" s="5"/>
      <c r="Q2" s="5"/>
    </row>
    <row r="3" spans="1:17" ht="29.25" customHeight="1" x14ac:dyDescent="0.4">
      <c r="E3" s="6" t="s">
        <v>2</v>
      </c>
      <c r="F3" s="6"/>
      <c r="G3" s="6"/>
      <c r="H3" s="6"/>
      <c r="I3" s="6"/>
      <c r="J3" s="6"/>
      <c r="K3" s="6"/>
      <c r="L3" s="6"/>
      <c r="M3" s="6"/>
      <c r="N3" s="7"/>
      <c r="O3" s="7"/>
      <c r="P3" s="7"/>
      <c r="Q3" s="7"/>
    </row>
    <row r="4" spans="1:17" x14ac:dyDescent="0.4">
      <c r="B4" s="8">
        <v>2600000000</v>
      </c>
      <c r="C4" s="8"/>
      <c r="D4" s="9"/>
      <c r="E4" s="6"/>
      <c r="F4" s="6"/>
      <c r="G4" s="6"/>
      <c r="H4" s="6"/>
      <c r="I4" s="6"/>
      <c r="J4" s="6"/>
      <c r="K4" s="6"/>
      <c r="L4" s="6"/>
      <c r="M4" s="6"/>
      <c r="Q4" s="10"/>
    </row>
    <row r="5" spans="1:17" x14ac:dyDescent="0.4">
      <c r="B5" s="11" t="s">
        <v>3</v>
      </c>
      <c r="C5" s="11"/>
      <c r="D5" s="9"/>
      <c r="E5" s="12" t="s">
        <v>4</v>
      </c>
      <c r="F5" s="12"/>
      <c r="G5" s="12"/>
      <c r="H5" s="12"/>
      <c r="I5" s="12"/>
      <c r="J5" s="12"/>
      <c r="K5" s="12"/>
      <c r="L5" s="12"/>
      <c r="M5" s="12"/>
      <c r="Q5" s="13" t="s">
        <v>5</v>
      </c>
    </row>
    <row r="6" spans="1:17" ht="40.5" customHeight="1" x14ac:dyDescent="0.4">
      <c r="A6" s="14"/>
      <c r="B6" s="15" t="s">
        <v>6</v>
      </c>
      <c r="C6" s="15" t="s">
        <v>7</v>
      </c>
      <c r="D6" s="15" t="s">
        <v>8</v>
      </c>
      <c r="E6" s="16" t="s">
        <v>9</v>
      </c>
      <c r="F6" s="17" t="s">
        <v>10</v>
      </c>
      <c r="G6" s="18"/>
      <c r="H6" s="18"/>
      <c r="I6" s="19"/>
      <c r="J6" s="17" t="s">
        <v>11</v>
      </c>
      <c r="K6" s="18"/>
      <c r="L6" s="18"/>
      <c r="M6" s="19"/>
      <c r="N6" s="17" t="s">
        <v>12</v>
      </c>
      <c r="O6" s="18"/>
      <c r="P6" s="18"/>
      <c r="Q6" s="19"/>
    </row>
    <row r="7" spans="1:17" ht="38.25" customHeight="1" x14ac:dyDescent="0.4">
      <c r="A7" s="20"/>
      <c r="B7" s="21"/>
      <c r="C7" s="21"/>
      <c r="D7" s="21"/>
      <c r="E7" s="22"/>
      <c r="F7" s="16" t="s">
        <v>13</v>
      </c>
      <c r="G7" s="23" t="s">
        <v>14</v>
      </c>
      <c r="H7" s="24"/>
      <c r="I7" s="16" t="s">
        <v>15</v>
      </c>
      <c r="J7" s="16" t="s">
        <v>13</v>
      </c>
      <c r="K7" s="23" t="s">
        <v>14</v>
      </c>
      <c r="L7" s="24"/>
      <c r="M7" s="16" t="s">
        <v>15</v>
      </c>
      <c r="N7" s="16" t="s">
        <v>13</v>
      </c>
      <c r="O7" s="23" t="s">
        <v>14</v>
      </c>
      <c r="P7" s="24"/>
      <c r="Q7" s="16" t="s">
        <v>16</v>
      </c>
    </row>
    <row r="8" spans="1:17" ht="89.25" customHeight="1" x14ac:dyDescent="0.4">
      <c r="B8" s="25"/>
      <c r="C8" s="25"/>
      <c r="D8" s="25"/>
      <c r="E8" s="26"/>
      <c r="F8" s="26"/>
      <c r="G8" s="27" t="s">
        <v>17</v>
      </c>
      <c r="H8" s="28" t="s">
        <v>18</v>
      </c>
      <c r="I8" s="26"/>
      <c r="J8" s="26"/>
      <c r="K8" s="27" t="s">
        <v>17</v>
      </c>
      <c r="L8" s="28" t="s">
        <v>18</v>
      </c>
      <c r="M8" s="26"/>
      <c r="N8" s="26"/>
      <c r="O8" s="27" t="s">
        <v>17</v>
      </c>
      <c r="P8" s="28" t="s">
        <v>18</v>
      </c>
      <c r="Q8" s="26"/>
    </row>
    <row r="9" spans="1:17" s="29" customFormat="1" ht="59.25" customHeight="1" x14ac:dyDescent="0.2">
      <c r="B9" s="30">
        <v>1000000</v>
      </c>
      <c r="C9" s="31"/>
      <c r="D9" s="31"/>
      <c r="E9" s="32" t="s">
        <v>19</v>
      </c>
      <c r="F9" s="33">
        <f>F10</f>
        <v>5000000</v>
      </c>
      <c r="G9" s="33">
        <f>H9</f>
        <v>0</v>
      </c>
      <c r="H9" s="33">
        <v>0</v>
      </c>
      <c r="I9" s="33">
        <f>I10</f>
        <v>5000000</v>
      </c>
      <c r="J9" s="34">
        <f>J10</f>
        <v>-2764000</v>
      </c>
      <c r="K9" s="33">
        <v>0</v>
      </c>
      <c r="L9" s="33">
        <v>0</v>
      </c>
      <c r="M9" s="34">
        <f>M10</f>
        <v>-2764000</v>
      </c>
      <c r="N9" s="33">
        <f>F9+M9</f>
        <v>2236000</v>
      </c>
      <c r="O9" s="33">
        <v>0</v>
      </c>
      <c r="P9" s="33">
        <v>0</v>
      </c>
      <c r="Q9" s="33">
        <f>N9</f>
        <v>2236000</v>
      </c>
    </row>
    <row r="10" spans="1:17" s="35" customFormat="1" ht="63" customHeight="1" x14ac:dyDescent="0.35">
      <c r="B10" s="30">
        <v>1010000</v>
      </c>
      <c r="C10" s="36"/>
      <c r="D10" s="36"/>
      <c r="E10" s="32" t="s">
        <v>19</v>
      </c>
      <c r="F10" s="33">
        <f>F11</f>
        <v>5000000</v>
      </c>
      <c r="G10" s="33">
        <f t="shared" ref="G10:G23" si="0">H10</f>
        <v>0</v>
      </c>
      <c r="H10" s="33">
        <v>0</v>
      </c>
      <c r="I10" s="33">
        <f>I11</f>
        <v>5000000</v>
      </c>
      <c r="J10" s="34">
        <f>J11</f>
        <v>-2764000</v>
      </c>
      <c r="K10" s="33">
        <v>0</v>
      </c>
      <c r="L10" s="33">
        <v>0</v>
      </c>
      <c r="M10" s="34">
        <f>M11</f>
        <v>-2764000</v>
      </c>
      <c r="N10" s="33">
        <f>F10+M10</f>
        <v>2236000</v>
      </c>
      <c r="O10" s="33">
        <v>0</v>
      </c>
      <c r="P10" s="33">
        <v>0</v>
      </c>
      <c r="Q10" s="33">
        <f>N10</f>
        <v>2236000</v>
      </c>
    </row>
    <row r="11" spans="1:17" ht="66" customHeight="1" x14ac:dyDescent="0.4">
      <c r="B11" s="37">
        <v>1018860</v>
      </c>
      <c r="C11" s="37" t="s">
        <v>20</v>
      </c>
      <c r="D11" s="38"/>
      <c r="E11" s="39" t="s">
        <v>21</v>
      </c>
      <c r="F11" s="40">
        <f>F12</f>
        <v>5000000</v>
      </c>
      <c r="G11" s="33">
        <f t="shared" si="0"/>
        <v>0</v>
      </c>
      <c r="H11" s="40">
        <v>0</v>
      </c>
      <c r="I11" s="40">
        <f>I12</f>
        <v>5000000</v>
      </c>
      <c r="J11" s="40">
        <f>J13</f>
        <v>-2764000</v>
      </c>
      <c r="K11" s="40">
        <v>0</v>
      </c>
      <c r="L11" s="40">
        <v>0</v>
      </c>
      <c r="M11" s="40">
        <f>M13</f>
        <v>-2764000</v>
      </c>
      <c r="N11" s="40">
        <f>F11+M11</f>
        <v>2236000</v>
      </c>
      <c r="O11" s="40">
        <v>0</v>
      </c>
      <c r="P11" s="40">
        <v>0</v>
      </c>
      <c r="Q11" s="40">
        <f>N11</f>
        <v>2236000</v>
      </c>
    </row>
    <row r="12" spans="1:17" ht="66" customHeight="1" x14ac:dyDescent="0.4">
      <c r="B12" s="41">
        <v>1018861</v>
      </c>
      <c r="C12" s="41">
        <v>8861</v>
      </c>
      <c r="D12" s="41" t="s">
        <v>22</v>
      </c>
      <c r="E12" s="42" t="s">
        <v>23</v>
      </c>
      <c r="F12" s="43">
        <v>5000000</v>
      </c>
      <c r="G12" s="33">
        <f t="shared" si="0"/>
        <v>0</v>
      </c>
      <c r="H12" s="44">
        <v>0</v>
      </c>
      <c r="I12" s="44">
        <f>F12+G12</f>
        <v>5000000</v>
      </c>
      <c r="J12" s="44">
        <v>0</v>
      </c>
      <c r="K12" s="44">
        <v>0</v>
      </c>
      <c r="L12" s="44">
        <v>0</v>
      </c>
      <c r="M12" s="44">
        <v>0</v>
      </c>
      <c r="N12" s="44">
        <f>F12+J12</f>
        <v>5000000</v>
      </c>
      <c r="O12" s="44">
        <v>0</v>
      </c>
      <c r="P12" s="44">
        <v>0</v>
      </c>
      <c r="Q12" s="44">
        <f>N12</f>
        <v>5000000</v>
      </c>
    </row>
    <row r="13" spans="1:17" ht="66" customHeight="1" x14ac:dyDescent="0.4">
      <c r="B13" s="41">
        <v>1018862</v>
      </c>
      <c r="C13" s="41" t="s">
        <v>24</v>
      </c>
      <c r="D13" s="41" t="s">
        <v>22</v>
      </c>
      <c r="E13" s="42" t="s">
        <v>25</v>
      </c>
      <c r="F13" s="44"/>
      <c r="G13" s="33">
        <f t="shared" si="0"/>
        <v>0</v>
      </c>
      <c r="H13" s="44"/>
      <c r="I13" s="44">
        <f t="shared" ref="I13:I35" si="1">F13+G13</f>
        <v>0</v>
      </c>
      <c r="J13" s="45">
        <v>-2764000</v>
      </c>
      <c r="K13" s="44">
        <v>0</v>
      </c>
      <c r="L13" s="44">
        <v>0</v>
      </c>
      <c r="M13" s="44">
        <f>J13</f>
        <v>-2764000</v>
      </c>
      <c r="N13" s="44">
        <f>J13</f>
        <v>-2764000</v>
      </c>
      <c r="O13" s="44">
        <v>0</v>
      </c>
      <c r="P13" s="44">
        <v>0</v>
      </c>
      <c r="Q13" s="44">
        <f>N13</f>
        <v>-2764000</v>
      </c>
    </row>
    <row r="14" spans="1:17" s="29" customFormat="1" ht="54" x14ac:dyDescent="0.2">
      <c r="B14" s="30">
        <v>1200000</v>
      </c>
      <c r="C14" s="31"/>
      <c r="D14" s="31"/>
      <c r="E14" s="32" t="s">
        <v>26</v>
      </c>
      <c r="F14" s="33">
        <v>0</v>
      </c>
      <c r="G14" s="33">
        <f t="shared" si="0"/>
        <v>0</v>
      </c>
      <c r="H14" s="33">
        <v>0</v>
      </c>
      <c r="I14" s="44">
        <f t="shared" si="1"/>
        <v>0</v>
      </c>
      <c r="J14" s="33">
        <f>J15</f>
        <v>-669522292</v>
      </c>
      <c r="K14" s="33">
        <v>0</v>
      </c>
      <c r="L14" s="33">
        <v>0</v>
      </c>
      <c r="M14" s="33">
        <f t="shared" ref="M14:M18" si="2">M15</f>
        <v>-669522292</v>
      </c>
      <c r="N14" s="44">
        <f t="shared" ref="N14:N27" si="3">J14</f>
        <v>-669522292</v>
      </c>
      <c r="O14" s="33">
        <v>0</v>
      </c>
      <c r="P14" s="33">
        <v>0</v>
      </c>
      <c r="Q14" s="33">
        <f>Q15</f>
        <v>-669522292</v>
      </c>
    </row>
    <row r="15" spans="1:17" s="29" customFormat="1" ht="54" x14ac:dyDescent="0.2">
      <c r="B15" s="30">
        <v>1210000</v>
      </c>
      <c r="C15" s="31"/>
      <c r="D15" s="31"/>
      <c r="E15" s="32" t="s">
        <v>26</v>
      </c>
      <c r="F15" s="33">
        <v>0</v>
      </c>
      <c r="G15" s="33">
        <f t="shared" si="0"/>
        <v>0</v>
      </c>
      <c r="H15" s="33">
        <v>0</v>
      </c>
      <c r="I15" s="44">
        <f t="shared" si="1"/>
        <v>0</v>
      </c>
      <c r="J15" s="33">
        <f>J18+J16</f>
        <v>-669522292</v>
      </c>
      <c r="K15" s="33">
        <v>0</v>
      </c>
      <c r="L15" s="33">
        <v>0</v>
      </c>
      <c r="M15" s="33">
        <f>M18+M16</f>
        <v>-669522292</v>
      </c>
      <c r="N15" s="44">
        <f t="shared" si="3"/>
        <v>-669522292</v>
      </c>
      <c r="O15" s="33">
        <v>0</v>
      </c>
      <c r="P15" s="33">
        <v>0</v>
      </c>
      <c r="Q15" s="33">
        <f>Q18+Q16</f>
        <v>-669522292</v>
      </c>
    </row>
    <row r="16" spans="1:17" s="46" customFormat="1" ht="95.25" customHeight="1" x14ac:dyDescent="0.2">
      <c r="B16" s="37">
        <v>1218750</v>
      </c>
      <c r="C16" s="37">
        <v>8750</v>
      </c>
      <c r="D16" s="38"/>
      <c r="E16" s="39" t="s">
        <v>27</v>
      </c>
      <c r="F16" s="40">
        <v>0</v>
      </c>
      <c r="G16" s="33">
        <f t="shared" si="0"/>
        <v>0</v>
      </c>
      <c r="H16" s="40">
        <v>0</v>
      </c>
      <c r="I16" s="44">
        <f t="shared" si="1"/>
        <v>0</v>
      </c>
      <c r="J16" s="40">
        <f>J17</f>
        <v>-450943126</v>
      </c>
      <c r="K16" s="40">
        <v>0</v>
      </c>
      <c r="L16" s="40">
        <v>0</v>
      </c>
      <c r="M16" s="40">
        <f t="shared" si="2"/>
        <v>-450943126</v>
      </c>
      <c r="N16" s="44">
        <f t="shared" si="3"/>
        <v>-450943126</v>
      </c>
      <c r="O16" s="40">
        <v>0</v>
      </c>
      <c r="P16" s="40">
        <v>0</v>
      </c>
      <c r="Q16" s="40">
        <f t="shared" ref="Q16" si="4">Q17</f>
        <v>-450943126</v>
      </c>
    </row>
    <row r="17" spans="2:17" s="46" customFormat="1" ht="95.25" customHeight="1" x14ac:dyDescent="0.2">
      <c r="B17" s="41">
        <v>1218754</v>
      </c>
      <c r="C17" s="41">
        <v>8754</v>
      </c>
      <c r="D17" s="41" t="s">
        <v>22</v>
      </c>
      <c r="E17" s="42" t="s">
        <v>28</v>
      </c>
      <c r="F17" s="44"/>
      <c r="G17" s="33">
        <f t="shared" si="0"/>
        <v>0</v>
      </c>
      <c r="H17" s="44">
        <v>0</v>
      </c>
      <c r="I17" s="44">
        <f t="shared" si="1"/>
        <v>0</v>
      </c>
      <c r="J17" s="47">
        <v>-450943126</v>
      </c>
      <c r="K17" s="48">
        <v>0</v>
      </c>
      <c r="L17" s="44">
        <v>0</v>
      </c>
      <c r="M17" s="44">
        <f>J17</f>
        <v>-450943126</v>
      </c>
      <c r="N17" s="44">
        <f t="shared" si="3"/>
        <v>-450943126</v>
      </c>
      <c r="O17" s="44">
        <v>0</v>
      </c>
      <c r="P17" s="44">
        <v>0</v>
      </c>
      <c r="Q17" s="44">
        <f>N17</f>
        <v>-450943126</v>
      </c>
    </row>
    <row r="18" spans="2:17" s="46" customFormat="1" ht="39.75" customHeight="1" x14ac:dyDescent="0.2">
      <c r="B18" s="37">
        <v>1218860</v>
      </c>
      <c r="C18" s="37" t="s">
        <v>20</v>
      </c>
      <c r="D18" s="38"/>
      <c r="E18" s="39" t="s">
        <v>21</v>
      </c>
      <c r="F18" s="40">
        <v>0</v>
      </c>
      <c r="G18" s="33">
        <f t="shared" si="0"/>
        <v>0</v>
      </c>
      <c r="H18" s="40">
        <v>0</v>
      </c>
      <c r="I18" s="44">
        <f t="shared" si="1"/>
        <v>0</v>
      </c>
      <c r="J18" s="40">
        <f>J19</f>
        <v>-218579166</v>
      </c>
      <c r="K18" s="40">
        <v>0</v>
      </c>
      <c r="L18" s="40">
        <v>0</v>
      </c>
      <c r="M18" s="40">
        <f t="shared" si="2"/>
        <v>-218579166</v>
      </c>
      <c r="N18" s="44">
        <f t="shared" si="3"/>
        <v>-218579166</v>
      </c>
      <c r="O18" s="40">
        <v>0</v>
      </c>
      <c r="P18" s="40">
        <v>0</v>
      </c>
      <c r="Q18" s="40">
        <f>Q19</f>
        <v>-218579166</v>
      </c>
    </row>
    <row r="19" spans="2:17" s="46" customFormat="1" ht="55.5" x14ac:dyDescent="0.2">
      <c r="B19" s="41">
        <v>1218862</v>
      </c>
      <c r="C19" s="41" t="s">
        <v>24</v>
      </c>
      <c r="D19" s="41" t="s">
        <v>22</v>
      </c>
      <c r="E19" s="42" t="s">
        <v>25</v>
      </c>
      <c r="F19" s="44"/>
      <c r="G19" s="33">
        <f t="shared" si="0"/>
        <v>0</v>
      </c>
      <c r="H19" s="44">
        <v>0</v>
      </c>
      <c r="I19" s="44">
        <f t="shared" si="1"/>
        <v>0</v>
      </c>
      <c r="J19" s="47">
        <v>-218579166</v>
      </c>
      <c r="K19" s="48">
        <v>0</v>
      </c>
      <c r="L19" s="44">
        <v>0</v>
      </c>
      <c r="M19" s="44">
        <f>J19</f>
        <v>-218579166</v>
      </c>
      <c r="N19" s="44">
        <f t="shared" si="3"/>
        <v>-218579166</v>
      </c>
      <c r="O19" s="44">
        <v>0</v>
      </c>
      <c r="P19" s="44">
        <v>0</v>
      </c>
      <c r="Q19" s="44">
        <f>N19</f>
        <v>-218579166</v>
      </c>
    </row>
    <row r="20" spans="2:17" s="29" customFormat="1" ht="61.5" customHeight="1" x14ac:dyDescent="0.2">
      <c r="B20" s="30">
        <v>1500000</v>
      </c>
      <c r="C20" s="31"/>
      <c r="D20" s="31"/>
      <c r="E20" s="32" t="s">
        <v>29</v>
      </c>
      <c r="F20" s="33">
        <v>0</v>
      </c>
      <c r="G20" s="33">
        <f t="shared" si="0"/>
        <v>0</v>
      </c>
      <c r="H20" s="33">
        <v>0</v>
      </c>
      <c r="I20" s="44">
        <f t="shared" si="1"/>
        <v>0</v>
      </c>
      <c r="J20" s="33">
        <v>0</v>
      </c>
      <c r="K20" s="33">
        <f>K21</f>
        <v>-100000</v>
      </c>
      <c r="L20" s="33">
        <v>0</v>
      </c>
      <c r="M20" s="33">
        <f>M21</f>
        <v>-100000</v>
      </c>
      <c r="N20" s="44">
        <f t="shared" si="3"/>
        <v>0</v>
      </c>
      <c r="O20" s="33">
        <f>O21</f>
        <v>-100000</v>
      </c>
      <c r="P20" s="33">
        <v>0</v>
      </c>
      <c r="Q20" s="33">
        <f>Q21</f>
        <v>-100000</v>
      </c>
    </row>
    <row r="21" spans="2:17" s="29" customFormat="1" ht="64.5" customHeight="1" x14ac:dyDescent="0.2">
      <c r="B21" s="30">
        <v>1510000</v>
      </c>
      <c r="C21" s="31"/>
      <c r="D21" s="31"/>
      <c r="E21" s="32" t="s">
        <v>29</v>
      </c>
      <c r="F21" s="33">
        <v>0</v>
      </c>
      <c r="G21" s="33">
        <f t="shared" si="0"/>
        <v>0</v>
      </c>
      <c r="H21" s="33">
        <v>0</v>
      </c>
      <c r="I21" s="44">
        <f t="shared" si="1"/>
        <v>0</v>
      </c>
      <c r="J21" s="33">
        <v>0</v>
      </c>
      <c r="K21" s="33">
        <f>K22</f>
        <v>-100000</v>
      </c>
      <c r="L21" s="33">
        <v>0</v>
      </c>
      <c r="M21" s="33">
        <f>M22</f>
        <v>-100000</v>
      </c>
      <c r="N21" s="44">
        <f t="shared" si="3"/>
        <v>0</v>
      </c>
      <c r="O21" s="33">
        <f>O22</f>
        <v>-100000</v>
      </c>
      <c r="P21" s="33">
        <v>0</v>
      </c>
      <c r="Q21" s="33">
        <f>Q22</f>
        <v>-100000</v>
      </c>
    </row>
    <row r="22" spans="2:17" s="46" customFormat="1" ht="97.5" customHeight="1" x14ac:dyDescent="0.2">
      <c r="B22" s="37">
        <v>1518820</v>
      </c>
      <c r="C22" s="37">
        <v>8820</v>
      </c>
      <c r="D22" s="37"/>
      <c r="E22" s="39" t="s">
        <v>30</v>
      </c>
      <c r="F22" s="40">
        <v>0</v>
      </c>
      <c r="G22" s="33">
        <f t="shared" si="0"/>
        <v>0</v>
      </c>
      <c r="H22" s="40">
        <v>0</v>
      </c>
      <c r="I22" s="44">
        <f t="shared" si="1"/>
        <v>0</v>
      </c>
      <c r="J22" s="40">
        <v>0</v>
      </c>
      <c r="K22" s="40">
        <f>K23</f>
        <v>-100000</v>
      </c>
      <c r="L22" s="40">
        <v>0</v>
      </c>
      <c r="M22" s="40">
        <f>M23</f>
        <v>-100000</v>
      </c>
      <c r="N22" s="44">
        <f t="shared" si="3"/>
        <v>0</v>
      </c>
      <c r="O22" s="40">
        <f>O23</f>
        <v>-100000</v>
      </c>
      <c r="P22" s="40"/>
      <c r="Q22" s="40">
        <f>Q23</f>
        <v>-100000</v>
      </c>
    </row>
    <row r="23" spans="2:17" s="46" customFormat="1" ht="93.75" customHeight="1" x14ac:dyDescent="0.2">
      <c r="B23" s="41">
        <v>1518822</v>
      </c>
      <c r="C23" s="41">
        <v>8822</v>
      </c>
      <c r="D23" s="41" t="s">
        <v>31</v>
      </c>
      <c r="E23" s="42" t="s">
        <v>32</v>
      </c>
      <c r="F23" s="44">
        <v>0</v>
      </c>
      <c r="G23" s="33">
        <f t="shared" si="0"/>
        <v>0</v>
      </c>
      <c r="H23" s="44">
        <v>0</v>
      </c>
      <c r="I23" s="44">
        <f t="shared" si="1"/>
        <v>0</v>
      </c>
      <c r="J23" s="44">
        <v>0</v>
      </c>
      <c r="K23" s="43">
        <v>-100000</v>
      </c>
      <c r="L23" s="44">
        <v>0</v>
      </c>
      <c r="M23" s="44">
        <f>K23</f>
        <v>-100000</v>
      </c>
      <c r="N23" s="44">
        <f t="shared" si="3"/>
        <v>0</v>
      </c>
      <c r="O23" s="44">
        <f>G23+K23</f>
        <v>-100000</v>
      </c>
      <c r="P23" s="44">
        <v>0</v>
      </c>
      <c r="Q23" s="44">
        <f>O23</f>
        <v>-100000</v>
      </c>
    </row>
    <row r="24" spans="2:17" s="53" customFormat="1" ht="72" customHeight="1" x14ac:dyDescent="0.2">
      <c r="B24" s="49">
        <v>3700000</v>
      </c>
      <c r="C24" s="50"/>
      <c r="D24" s="50"/>
      <c r="E24" s="51" t="s">
        <v>33</v>
      </c>
      <c r="F24" s="34">
        <f t="shared" ref="F24:H26" si="5">F25</f>
        <v>0</v>
      </c>
      <c r="G24" s="34">
        <f t="shared" si="5"/>
        <v>25904972</v>
      </c>
      <c r="H24" s="34">
        <f t="shared" si="5"/>
        <v>25904972</v>
      </c>
      <c r="I24" s="52">
        <f t="shared" si="1"/>
        <v>25904972</v>
      </c>
      <c r="J24" s="34">
        <v>0</v>
      </c>
      <c r="K24" s="34">
        <v>0</v>
      </c>
      <c r="L24" s="34">
        <v>0</v>
      </c>
      <c r="M24" s="34">
        <v>0</v>
      </c>
      <c r="N24" s="52">
        <f t="shared" si="3"/>
        <v>0</v>
      </c>
      <c r="O24" s="52">
        <f t="shared" ref="O24:O27" si="6">G24+K24</f>
        <v>25904972</v>
      </c>
      <c r="P24" s="34">
        <f>O24</f>
        <v>25904972</v>
      </c>
      <c r="Q24" s="34">
        <f>Q25</f>
        <v>25904972</v>
      </c>
    </row>
    <row r="25" spans="2:17" s="53" customFormat="1" ht="72" customHeight="1" x14ac:dyDescent="0.2">
      <c r="B25" s="49">
        <v>3710000</v>
      </c>
      <c r="C25" s="50"/>
      <c r="D25" s="50"/>
      <c r="E25" s="51" t="s">
        <v>33</v>
      </c>
      <c r="F25" s="34">
        <f t="shared" si="5"/>
        <v>0</v>
      </c>
      <c r="G25" s="34">
        <f t="shared" si="5"/>
        <v>25904972</v>
      </c>
      <c r="H25" s="34">
        <f t="shared" si="5"/>
        <v>25904972</v>
      </c>
      <c r="I25" s="52">
        <f t="shared" si="1"/>
        <v>25904972</v>
      </c>
      <c r="J25" s="34">
        <v>0</v>
      </c>
      <c r="K25" s="34">
        <v>0</v>
      </c>
      <c r="L25" s="34">
        <v>0</v>
      </c>
      <c r="M25" s="34">
        <v>0</v>
      </c>
      <c r="N25" s="52">
        <f t="shared" si="3"/>
        <v>0</v>
      </c>
      <c r="O25" s="52">
        <f t="shared" si="6"/>
        <v>25904972</v>
      </c>
      <c r="P25" s="34">
        <f t="shared" ref="P25:P27" si="7">O25</f>
        <v>25904972</v>
      </c>
      <c r="Q25" s="34">
        <f>Q26</f>
        <v>25904972</v>
      </c>
    </row>
    <row r="26" spans="2:17" s="58" customFormat="1" ht="72" customHeight="1" x14ac:dyDescent="0.2">
      <c r="B26" s="54">
        <v>3718880</v>
      </c>
      <c r="C26" s="54" t="s">
        <v>34</v>
      </c>
      <c r="D26" s="55"/>
      <c r="E26" s="56" t="s">
        <v>35</v>
      </c>
      <c r="F26" s="57">
        <f t="shared" si="5"/>
        <v>0</v>
      </c>
      <c r="G26" s="57">
        <f t="shared" si="5"/>
        <v>25904972</v>
      </c>
      <c r="H26" s="57">
        <f t="shared" si="5"/>
        <v>25904972</v>
      </c>
      <c r="I26" s="44">
        <f t="shared" si="1"/>
        <v>25904972</v>
      </c>
      <c r="J26" s="57">
        <v>0</v>
      </c>
      <c r="K26" s="57">
        <v>0</v>
      </c>
      <c r="L26" s="57">
        <v>0</v>
      </c>
      <c r="M26" s="57">
        <v>0</v>
      </c>
      <c r="N26" s="44">
        <f t="shared" si="3"/>
        <v>0</v>
      </c>
      <c r="O26" s="44">
        <f t="shared" si="6"/>
        <v>25904972</v>
      </c>
      <c r="P26" s="57">
        <f t="shared" si="7"/>
        <v>25904972</v>
      </c>
      <c r="Q26" s="57">
        <f>Q27</f>
        <v>25904972</v>
      </c>
    </row>
    <row r="27" spans="2:17" s="58" customFormat="1" ht="72" customHeight="1" x14ac:dyDescent="0.2">
      <c r="B27" s="59">
        <v>3718881</v>
      </c>
      <c r="C27" s="59" t="s">
        <v>36</v>
      </c>
      <c r="D27" s="59" t="s">
        <v>22</v>
      </c>
      <c r="E27" s="60" t="s">
        <v>37</v>
      </c>
      <c r="F27" s="47">
        <f>241923972-241923972</f>
        <v>0</v>
      </c>
      <c r="G27" s="48">
        <f>H27</f>
        <v>25904972</v>
      </c>
      <c r="H27" s="48">
        <f>241923972-216019000</f>
        <v>25904972</v>
      </c>
      <c r="I27" s="44">
        <f t="shared" si="1"/>
        <v>25904972</v>
      </c>
      <c r="J27" s="48"/>
      <c r="K27" s="48">
        <v>0</v>
      </c>
      <c r="L27" s="48">
        <v>0</v>
      </c>
      <c r="M27" s="48">
        <v>0</v>
      </c>
      <c r="N27" s="44">
        <f t="shared" si="3"/>
        <v>0</v>
      </c>
      <c r="O27" s="44">
        <f t="shared" si="6"/>
        <v>25904972</v>
      </c>
      <c r="P27" s="57">
        <f t="shared" si="7"/>
        <v>25904972</v>
      </c>
      <c r="Q27" s="48">
        <f>N27+O27</f>
        <v>25904972</v>
      </c>
    </row>
    <row r="28" spans="2:17" s="29" customFormat="1" ht="54" hidden="1" x14ac:dyDescent="0.2">
      <c r="B28" s="30">
        <v>4000000</v>
      </c>
      <c r="C28" s="31"/>
      <c r="D28" s="31"/>
      <c r="E28" s="32" t="s">
        <v>38</v>
      </c>
      <c r="F28" s="33">
        <v>0</v>
      </c>
      <c r="G28" s="33">
        <v>0</v>
      </c>
      <c r="H28" s="33">
        <v>0</v>
      </c>
      <c r="I28" s="44">
        <f t="shared" si="1"/>
        <v>0</v>
      </c>
      <c r="J28" s="33">
        <f>J29</f>
        <v>0</v>
      </c>
      <c r="K28" s="33">
        <v>0</v>
      </c>
      <c r="L28" s="33">
        <v>0</v>
      </c>
      <c r="M28" s="33">
        <f t="shared" ref="M28:N30" si="8">M29</f>
        <v>0</v>
      </c>
      <c r="N28" s="33">
        <f t="shared" si="8"/>
        <v>0</v>
      </c>
      <c r="O28" s="33">
        <v>0</v>
      </c>
      <c r="P28" s="33">
        <v>0</v>
      </c>
      <c r="Q28" s="33">
        <f>Q29</f>
        <v>0</v>
      </c>
    </row>
    <row r="29" spans="2:17" s="29" customFormat="1" ht="54" hidden="1" x14ac:dyDescent="0.2">
      <c r="B29" s="30">
        <v>4010000</v>
      </c>
      <c r="C29" s="31"/>
      <c r="D29" s="31"/>
      <c r="E29" s="32" t="s">
        <v>38</v>
      </c>
      <c r="F29" s="33">
        <v>0</v>
      </c>
      <c r="G29" s="33">
        <v>0</v>
      </c>
      <c r="H29" s="33">
        <v>0</v>
      </c>
      <c r="I29" s="44">
        <f t="shared" si="1"/>
        <v>0</v>
      </c>
      <c r="J29" s="33">
        <f>J30</f>
        <v>0</v>
      </c>
      <c r="K29" s="33">
        <v>0</v>
      </c>
      <c r="L29" s="33">
        <v>0</v>
      </c>
      <c r="M29" s="33">
        <f t="shared" si="8"/>
        <v>0</v>
      </c>
      <c r="N29" s="33">
        <f t="shared" si="8"/>
        <v>0</v>
      </c>
      <c r="O29" s="33">
        <v>0</v>
      </c>
      <c r="P29" s="33">
        <v>0</v>
      </c>
      <c r="Q29" s="33">
        <f>Q30</f>
        <v>0</v>
      </c>
    </row>
    <row r="30" spans="2:17" s="46" customFormat="1" ht="55.5" hidden="1" x14ac:dyDescent="0.2">
      <c r="B30" s="37">
        <v>4018860</v>
      </c>
      <c r="C30" s="37" t="s">
        <v>20</v>
      </c>
      <c r="D30" s="38"/>
      <c r="E30" s="39" t="s">
        <v>21</v>
      </c>
      <c r="F30" s="40">
        <v>0</v>
      </c>
      <c r="G30" s="40">
        <v>0</v>
      </c>
      <c r="H30" s="40">
        <v>0</v>
      </c>
      <c r="I30" s="44">
        <f t="shared" si="1"/>
        <v>0</v>
      </c>
      <c r="J30" s="40">
        <f>J31</f>
        <v>0</v>
      </c>
      <c r="K30" s="40">
        <v>0</v>
      </c>
      <c r="L30" s="40">
        <v>0</v>
      </c>
      <c r="M30" s="40">
        <f t="shared" si="8"/>
        <v>0</v>
      </c>
      <c r="N30" s="40">
        <f t="shared" si="8"/>
        <v>0</v>
      </c>
      <c r="O30" s="40">
        <v>0</v>
      </c>
      <c r="P30" s="40">
        <v>0</v>
      </c>
      <c r="Q30" s="40">
        <f>Q31</f>
        <v>0</v>
      </c>
    </row>
    <row r="31" spans="2:17" s="46" customFormat="1" ht="55.5" hidden="1" x14ac:dyDescent="0.2">
      <c r="B31" s="41">
        <v>4018862</v>
      </c>
      <c r="C31" s="41" t="s">
        <v>24</v>
      </c>
      <c r="D31" s="41" t="s">
        <v>22</v>
      </c>
      <c r="E31" s="42" t="s">
        <v>25</v>
      </c>
      <c r="F31" s="44"/>
      <c r="G31" s="44">
        <v>0</v>
      </c>
      <c r="H31" s="44">
        <v>0</v>
      </c>
      <c r="I31" s="44">
        <f t="shared" si="1"/>
        <v>0</v>
      </c>
      <c r="J31" s="45"/>
      <c r="K31" s="48">
        <v>0</v>
      </c>
      <c r="L31" s="44">
        <v>0</v>
      </c>
      <c r="M31" s="44">
        <f>J31</f>
        <v>0</v>
      </c>
      <c r="N31" s="44">
        <f>F31+J31</f>
        <v>0</v>
      </c>
      <c r="O31" s="44">
        <v>0</v>
      </c>
      <c r="P31" s="44">
        <v>0</v>
      </c>
      <c r="Q31" s="44">
        <f>N31</f>
        <v>0</v>
      </c>
    </row>
    <row r="32" spans="2:17" s="29" customFormat="1" ht="43.5" hidden="1" customHeight="1" x14ac:dyDescent="0.2">
      <c r="B32" s="30">
        <v>4300000</v>
      </c>
      <c r="C32" s="31"/>
      <c r="D32" s="31"/>
      <c r="E32" s="32" t="s">
        <v>39</v>
      </c>
      <c r="F32" s="33">
        <v>0</v>
      </c>
      <c r="G32" s="33">
        <v>0</v>
      </c>
      <c r="H32" s="33">
        <v>0</v>
      </c>
      <c r="I32" s="44">
        <f t="shared" si="1"/>
        <v>0</v>
      </c>
      <c r="J32" s="33">
        <f>J33</f>
        <v>0</v>
      </c>
      <c r="K32" s="33">
        <v>0</v>
      </c>
      <c r="L32" s="33">
        <v>0</v>
      </c>
      <c r="M32" s="33">
        <f t="shared" ref="M32:N34" si="9">M33</f>
        <v>0</v>
      </c>
      <c r="N32" s="33">
        <f t="shared" si="9"/>
        <v>0</v>
      </c>
      <c r="O32" s="33">
        <v>0</v>
      </c>
      <c r="P32" s="33">
        <v>0</v>
      </c>
      <c r="Q32" s="33">
        <f>Q33</f>
        <v>0</v>
      </c>
    </row>
    <row r="33" spans="1:20" s="29" customFormat="1" ht="32.25" hidden="1" customHeight="1" x14ac:dyDescent="0.2">
      <c r="B33" s="30">
        <v>4310000</v>
      </c>
      <c r="C33" s="31"/>
      <c r="D33" s="31"/>
      <c r="E33" s="32" t="s">
        <v>39</v>
      </c>
      <c r="F33" s="33">
        <v>0</v>
      </c>
      <c r="G33" s="33">
        <v>0</v>
      </c>
      <c r="H33" s="33">
        <v>0</v>
      </c>
      <c r="I33" s="44">
        <f t="shared" si="1"/>
        <v>0</v>
      </c>
      <c r="J33" s="33">
        <f>J34</f>
        <v>0</v>
      </c>
      <c r="K33" s="33">
        <v>0</v>
      </c>
      <c r="L33" s="33">
        <v>0</v>
      </c>
      <c r="M33" s="33">
        <f t="shared" si="9"/>
        <v>0</v>
      </c>
      <c r="N33" s="33">
        <f t="shared" si="9"/>
        <v>0</v>
      </c>
      <c r="O33" s="33">
        <v>0</v>
      </c>
      <c r="P33" s="33">
        <v>0</v>
      </c>
      <c r="Q33" s="33">
        <f>Q34</f>
        <v>0</v>
      </c>
    </row>
    <row r="34" spans="1:20" s="46" customFormat="1" ht="98.25" hidden="1" customHeight="1" x14ac:dyDescent="0.2">
      <c r="B34" s="37">
        <v>4918750</v>
      </c>
      <c r="C34" s="37">
        <v>8750</v>
      </c>
      <c r="D34" s="38"/>
      <c r="E34" s="39" t="s">
        <v>27</v>
      </c>
      <c r="F34" s="40">
        <v>0</v>
      </c>
      <c r="G34" s="40">
        <v>0</v>
      </c>
      <c r="H34" s="40">
        <v>0</v>
      </c>
      <c r="I34" s="44">
        <f t="shared" si="1"/>
        <v>0</v>
      </c>
      <c r="J34" s="40">
        <f>J35</f>
        <v>0</v>
      </c>
      <c r="K34" s="40">
        <v>0</v>
      </c>
      <c r="L34" s="40">
        <v>0</v>
      </c>
      <c r="M34" s="40">
        <f t="shared" si="9"/>
        <v>0</v>
      </c>
      <c r="N34" s="40">
        <f t="shared" si="9"/>
        <v>0</v>
      </c>
      <c r="O34" s="40">
        <v>0</v>
      </c>
      <c r="P34" s="40">
        <v>0</v>
      </c>
      <c r="Q34" s="40">
        <f>Q35</f>
        <v>0</v>
      </c>
    </row>
    <row r="35" spans="1:20" s="46" customFormat="1" ht="89.25" hidden="1" customHeight="1" x14ac:dyDescent="0.2">
      <c r="B35" s="41">
        <v>4318754</v>
      </c>
      <c r="C35" s="41">
        <v>8754</v>
      </c>
      <c r="D35" s="41" t="s">
        <v>22</v>
      </c>
      <c r="E35" s="42" t="s">
        <v>28</v>
      </c>
      <c r="F35" s="44"/>
      <c r="G35" s="44">
        <v>0</v>
      </c>
      <c r="H35" s="44">
        <v>0</v>
      </c>
      <c r="I35" s="44">
        <f t="shared" si="1"/>
        <v>0</v>
      </c>
      <c r="J35" s="43"/>
      <c r="K35" s="48">
        <v>0</v>
      </c>
      <c r="L35" s="44">
        <v>0</v>
      </c>
      <c r="M35" s="44">
        <f>J35</f>
        <v>0</v>
      </c>
      <c r="N35" s="44">
        <f>F35+J35</f>
        <v>0</v>
      </c>
      <c r="O35" s="44">
        <v>0</v>
      </c>
      <c r="P35" s="44">
        <v>0</v>
      </c>
      <c r="Q35" s="44">
        <f>N35</f>
        <v>0</v>
      </c>
    </row>
    <row r="36" spans="1:20" s="53" customFormat="1" ht="45" customHeight="1" x14ac:dyDescent="0.2">
      <c r="B36" s="61"/>
      <c r="C36" s="49"/>
      <c r="D36" s="49"/>
      <c r="E36" s="51" t="s">
        <v>40</v>
      </c>
      <c r="F36" s="34">
        <f>F32+F28+F24+F20+F14+F9</f>
        <v>5000000</v>
      </c>
      <c r="G36" s="34">
        <f t="shared" ref="G36:P36" si="10">G32+G28+G24+G20+G14+G9</f>
        <v>25904972</v>
      </c>
      <c r="H36" s="34">
        <f t="shared" si="10"/>
        <v>25904972</v>
      </c>
      <c r="I36" s="34">
        <f t="shared" si="10"/>
        <v>30904972</v>
      </c>
      <c r="J36" s="34">
        <f t="shared" si="10"/>
        <v>-672286292</v>
      </c>
      <c r="K36" s="34">
        <f t="shared" si="10"/>
        <v>-100000</v>
      </c>
      <c r="L36" s="34">
        <f t="shared" si="10"/>
        <v>0</v>
      </c>
      <c r="M36" s="34">
        <f t="shared" si="10"/>
        <v>-672386292</v>
      </c>
      <c r="N36" s="34">
        <f>N32+N28+N24+N20+N14+N9</f>
        <v>-667286292</v>
      </c>
      <c r="O36" s="34">
        <f t="shared" si="10"/>
        <v>25804972</v>
      </c>
      <c r="P36" s="34">
        <f t="shared" si="10"/>
        <v>25904972</v>
      </c>
      <c r="Q36" s="34">
        <f>Q32+Q28+Q24+Q20+Q14+Q9</f>
        <v>-641481320</v>
      </c>
    </row>
    <row r="37" spans="1:20" s="29" customFormat="1" ht="14.25" hidden="1" customHeight="1" x14ac:dyDescent="0.2">
      <c r="B37" s="62"/>
      <c r="C37" s="63"/>
      <c r="D37" s="63"/>
      <c r="E37" s="64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</row>
    <row r="38" spans="1:20" s="29" customFormat="1" ht="14.25" hidden="1" customHeight="1" x14ac:dyDescent="0.2"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</row>
    <row r="39" spans="1:20" ht="8.25" customHeight="1" x14ac:dyDescent="0.4"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</row>
    <row r="40" spans="1:20" s="68" customFormat="1" ht="59.25" customHeight="1" x14ac:dyDescent="0.45">
      <c r="A40" s="68" t="s">
        <v>41</v>
      </c>
      <c r="B40" s="69" t="s">
        <v>42</v>
      </c>
      <c r="C40" s="69"/>
      <c r="D40" s="69"/>
      <c r="E40" s="70"/>
      <c r="F40" s="70"/>
      <c r="G40" s="70"/>
      <c r="H40" s="70"/>
      <c r="I40" s="70"/>
      <c r="J40" s="71"/>
      <c r="K40" s="71"/>
      <c r="L40" s="71"/>
      <c r="M40" s="72"/>
      <c r="N40" s="72"/>
      <c r="O40" s="72"/>
      <c r="P40" s="72" t="s">
        <v>43</v>
      </c>
      <c r="Q40" s="72"/>
      <c r="T40" s="72">
        <f>N40</f>
        <v>0</v>
      </c>
    </row>
    <row r="43" spans="1:20" x14ac:dyDescent="0.4"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</row>
  </sheetData>
  <mergeCells count="22">
    <mergeCell ref="Q7:Q8"/>
    <mergeCell ref="B38:Q38"/>
    <mergeCell ref="J6:M6"/>
    <mergeCell ref="N6:Q6"/>
    <mergeCell ref="F7:F8"/>
    <mergeCell ref="G7:H7"/>
    <mergeCell ref="I7:I8"/>
    <mergeCell ref="J7:J8"/>
    <mergeCell ref="K7:L7"/>
    <mergeCell ref="M7:M8"/>
    <mergeCell ref="N7:N8"/>
    <mergeCell ref="O7:P7"/>
    <mergeCell ref="M1:Q1"/>
    <mergeCell ref="M2:Q2"/>
    <mergeCell ref="E3:M4"/>
    <mergeCell ref="B4:C4"/>
    <mergeCell ref="B5:C5"/>
    <mergeCell ref="B6:B8"/>
    <mergeCell ref="C6:C8"/>
    <mergeCell ref="D6:D8"/>
    <mergeCell ref="E6:E8"/>
    <mergeCell ref="F6:I6"/>
  </mergeCells>
  <printOptions horizontalCentered="1"/>
  <pageMargins left="0.19685039370078741" right="0.19685039370078741" top="0.39370078740157483" bottom="0.27559055118110237" header="0.19685039370078741" footer="0.19685039370078741"/>
  <pageSetup paperSize="9" scale="29" firstPageNumber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2026 вересень</vt:lpstr>
      <vt:lpstr>'2026 вересень'!Область_друку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Г. Сошко</dc:creator>
  <cp:lastModifiedBy>Марина Г. Сошко</cp:lastModifiedBy>
  <dcterms:created xsi:type="dcterms:W3CDTF">2026-09-21T05:16:12Z</dcterms:created>
  <dcterms:modified xsi:type="dcterms:W3CDTF">2026-09-21T05:16:40Z</dcterms:modified>
</cp:coreProperties>
</file>