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O:\812\!!!!\Бюджетний відділ\MARINA\БЮДЖЕТ 2026\2026_ЗМІНИ\2026_ЗМІНИ_4_ВЕРЕСЕНЬ\"/>
    </mc:Choice>
  </mc:AlternateContent>
  <xr:revisionPtr revIDLastSave="0" documentId="13_ncr:1_{928B879C-6126-434E-92CC-DC9C5212ECB7}" xr6:coauthVersionLast="47" xr6:coauthVersionMax="47" xr10:uidLastSave="{00000000-0000-0000-0000-000000000000}"/>
  <bookViews>
    <workbookView xWindow="-120" yWindow="-120" windowWidth="29040" windowHeight="15720" firstSheet="1" activeTab="1" xr2:uid="{00000000-000D-0000-FFFF-FFFF00000000}"/>
  </bookViews>
  <sheets>
    <sheet name="2023" sheetId="1" state="hidden" r:id="rId1"/>
    <sheet name="2026" sheetId="2" r:id="rId2"/>
  </sheets>
  <definedNames>
    <definedName name="_xlnm._FilterDatabase" localSheetId="0" hidden="1">'2023'!$A$8:$F$377</definedName>
    <definedName name="_xlnm._FilterDatabase" localSheetId="1" hidden="1">'2026'!$A$8:$D$262</definedName>
    <definedName name="_xlnm.Print_Titles" localSheetId="0">'2023'!$8:$8</definedName>
    <definedName name="_xlnm.Print_Titles" localSheetId="1">'2026'!$8:$8</definedName>
    <definedName name="_xlnm.Print_Area" localSheetId="0">'2023'!$A$1:$C$380</definedName>
    <definedName name="_xlnm.Print_Area" localSheetId="1">'2026'!$A$1:$C$279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2" l="1"/>
  <c r="C187" i="2"/>
  <c r="C160" i="2"/>
  <c r="C46" i="2"/>
  <c r="C100" i="2" l="1"/>
  <c r="C97" i="2"/>
  <c r="C125" i="2" l="1"/>
  <c r="C161" i="2" l="1"/>
  <c r="C158" i="2"/>
  <c r="C192" i="2" l="1"/>
  <c r="C227" i="2" l="1"/>
  <c r="C232" i="2"/>
  <c r="C236" i="2" l="1"/>
  <c r="C164" i="2" l="1"/>
  <c r="C167" i="2"/>
  <c r="C185" i="2"/>
  <c r="C188" i="2"/>
  <c r="C194" i="2"/>
  <c r="C203" i="2"/>
  <c r="C220" i="2"/>
  <c r="C240" i="2"/>
  <c r="C248" i="2"/>
  <c r="C255" i="2"/>
  <c r="C135" i="2" l="1"/>
  <c r="C257" i="2" l="1"/>
  <c r="C261" i="2" s="1"/>
  <c r="C212" i="2"/>
  <c r="C196" i="2"/>
  <c r="C190" i="2"/>
  <c r="C162" i="2"/>
  <c r="C157" i="2"/>
  <c r="C150" i="2"/>
  <c r="C153" i="2" s="1"/>
  <c r="C138" i="2"/>
  <c r="C133" i="2"/>
  <c r="C121" i="2"/>
  <c r="C56" i="2"/>
  <c r="C12" i="2"/>
  <c r="C332" i="1" l="1"/>
  <c r="C240" i="1" l="1"/>
  <c r="C223" i="1" l="1"/>
  <c r="C31" i="1" l="1"/>
  <c r="C49" i="1" s="1"/>
  <c r="C368" i="1" l="1"/>
  <c r="C376" i="1" s="1"/>
  <c r="C365" i="1"/>
  <c r="C354" i="1"/>
  <c r="C341" i="1"/>
  <c r="C326" i="1"/>
  <c r="C316" i="1"/>
  <c r="C303" i="1"/>
  <c r="C279" i="1"/>
  <c r="C289" i="1" s="1"/>
  <c r="C278" i="1"/>
  <c r="C267" i="1"/>
  <c r="C265" i="1"/>
  <c r="C263" i="1"/>
  <c r="C261" i="1"/>
  <c r="C257" i="1"/>
  <c r="C237" i="1"/>
  <c r="C235" i="1"/>
  <c r="C230" i="1"/>
  <c r="C226" i="1"/>
  <c r="C211" i="1"/>
  <c r="C208" i="1"/>
  <c r="C205" i="1"/>
  <c r="C197" i="1"/>
  <c r="C80" i="1"/>
  <c r="C124" i="1" s="1"/>
  <c r="C60" i="1"/>
  <c r="C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Надія А. Пилипчук</author>
  </authors>
  <commentList>
    <comment ref="C43" authorId="0" shapeId="0" xr:uid="{C799C5CC-625C-4D07-BEE3-3FE0BD2D4F62}">
      <text>
        <r>
          <rPr>
            <b/>
            <sz val="9"/>
            <color indexed="81"/>
            <rFont val="Tahoma"/>
            <charset val="1"/>
          </rPr>
          <t>Надія А. Пилипчук:</t>
        </r>
        <r>
          <rPr>
            <sz val="9"/>
            <color indexed="81"/>
            <rFont val="Tahoma"/>
            <charset val="1"/>
          </rPr>
          <t xml:space="preserve">
18.09.2026 +20 од</t>
        </r>
      </text>
    </comment>
    <comment ref="C97" authorId="0" shapeId="0" xr:uid="{00000000-0006-0000-0100-000001000000}">
      <text>
        <r>
          <rPr>
            <b/>
            <sz val="9"/>
            <color indexed="81"/>
            <rFont val="Tahoma"/>
            <family val="2"/>
            <charset val="204"/>
          </rPr>
          <t>Надія А. Пилипчук:</t>
        </r>
        <r>
          <rPr>
            <sz val="9"/>
            <color indexed="81"/>
            <rFont val="Tahoma"/>
            <family val="2"/>
            <charset val="204"/>
          </rPr>
          <t xml:space="preserve">
03.11.2025 +24 од</t>
        </r>
      </text>
    </comment>
    <comment ref="C100" authorId="0" shapeId="0" xr:uid="{00000000-0006-0000-0100-000002000000}">
      <text>
        <r>
          <rPr>
            <b/>
            <sz val="9"/>
            <color indexed="81"/>
            <rFont val="Tahoma"/>
            <family val="2"/>
            <charset val="204"/>
          </rPr>
          <t>Надія А. Пилипчук:</t>
        </r>
        <r>
          <rPr>
            <sz val="9"/>
            <color indexed="81"/>
            <rFont val="Tahoma"/>
            <family val="2"/>
            <charset val="204"/>
          </rPr>
          <t xml:space="preserve">
03.11.2025 +1од</t>
        </r>
      </text>
    </comment>
    <comment ref="C115" authorId="0" shapeId="0" xr:uid="{00000000-0006-0000-0100-000003000000}">
      <text>
        <r>
          <rPr>
            <b/>
            <sz val="9"/>
            <color indexed="81"/>
            <rFont val="Tahoma"/>
            <family val="2"/>
            <charset val="204"/>
          </rPr>
          <t>Надія А. Пилипчук:</t>
        </r>
        <r>
          <rPr>
            <sz val="9"/>
            <color indexed="81"/>
            <rFont val="Tahoma"/>
            <family val="2"/>
            <charset val="204"/>
          </rPr>
          <t xml:space="preserve">
30/08/2025 зміна назви</t>
        </r>
      </text>
    </comment>
    <comment ref="C155" authorId="0" shapeId="0" xr:uid="{0E14F1C6-0885-4073-89AE-49C15698F8A2}">
      <text>
        <r>
          <rPr>
            <b/>
            <sz val="9"/>
            <color indexed="81"/>
            <rFont val="Tahoma"/>
            <charset val="1"/>
          </rPr>
          <t>Надія А. Пилипчук:</t>
        </r>
        <r>
          <rPr>
            <sz val="9"/>
            <color indexed="81"/>
            <rFont val="Tahoma"/>
            <charset val="1"/>
          </rPr>
          <t xml:space="preserve">
11.09.2026 +20 од</t>
        </r>
      </text>
    </comment>
    <comment ref="C160" authorId="0" shapeId="0" xr:uid="{44BC52E6-9652-4BF6-BC80-5D64710A00C4}">
      <text>
        <r>
          <rPr>
            <b/>
            <sz val="9"/>
            <color indexed="81"/>
            <rFont val="Tahoma"/>
            <family val="2"/>
            <charset val="204"/>
          </rPr>
          <t>Надія А. Пилипчук:</t>
        </r>
        <r>
          <rPr>
            <sz val="9"/>
            <color indexed="81"/>
            <rFont val="Tahoma"/>
            <family val="2"/>
            <charset val="204"/>
          </rPr>
          <t xml:space="preserve">
09.04.2026 +7 од
</t>
        </r>
      </text>
    </comment>
    <comment ref="B186" authorId="0" shapeId="0" xr:uid="{B2A42364-C0F4-4E73-BC08-510351EF7C18}">
      <text>
        <r>
          <rPr>
            <b/>
            <sz val="9"/>
            <color indexed="81"/>
            <rFont val="Tahoma"/>
            <family val="2"/>
            <charset val="204"/>
          </rPr>
          <t>Надія А. Пилипчук:</t>
        </r>
        <r>
          <rPr>
            <sz val="9"/>
            <color indexed="81"/>
            <rFont val="Tahoma"/>
            <family val="2"/>
            <charset val="204"/>
          </rPr>
          <t xml:space="preserve">
26.05.2026 зміна назви</t>
        </r>
      </text>
    </comment>
    <comment ref="C187" authorId="0" shapeId="0" xr:uid="{00000000-0006-0000-0100-000004000000}">
      <text>
        <r>
          <rPr>
            <b/>
            <sz val="9"/>
            <color indexed="81"/>
            <rFont val="Tahoma"/>
            <family val="2"/>
            <charset val="204"/>
          </rPr>
          <t>Надія А. Пилипчук:</t>
        </r>
        <r>
          <rPr>
            <sz val="9"/>
            <color indexed="81"/>
            <rFont val="Tahoma"/>
            <family val="2"/>
            <charset val="204"/>
          </rPr>
          <t xml:space="preserve">
01.11.2025 +56 од
04.09.2026 +21 од</t>
        </r>
      </text>
    </comment>
    <comment ref="A195" authorId="0" shapeId="0" xr:uid="{A2AA08F2-4333-4A8B-BDDE-220FFD9669C9}">
      <text>
        <r>
          <rPr>
            <b/>
            <sz val="9"/>
            <color indexed="81"/>
            <rFont val="Tahoma"/>
            <family val="2"/>
            <charset val="204"/>
          </rPr>
          <t>Надія А. Пилипчук:</t>
        </r>
        <r>
          <rPr>
            <sz val="9"/>
            <color indexed="81"/>
            <rFont val="Tahoma"/>
            <family val="2"/>
            <charset val="204"/>
          </rPr>
          <t xml:space="preserve">
зміна назви КВК</t>
        </r>
      </text>
    </comment>
    <comment ref="B211" authorId="0" shapeId="0" xr:uid="{07171F4A-0F82-4AB2-A540-A9E085576590}">
      <text>
        <r>
          <rPr>
            <b/>
            <sz val="9"/>
            <color indexed="81"/>
            <rFont val="Tahoma"/>
            <family val="2"/>
            <charset val="204"/>
          </rPr>
          <t>Надія А. Пилипчук:</t>
        </r>
        <r>
          <rPr>
            <sz val="9"/>
            <color indexed="81"/>
            <rFont val="Tahoma"/>
            <family val="2"/>
            <charset val="204"/>
          </rPr>
          <t xml:space="preserve">
зміна назви 23.04.2026</t>
        </r>
      </text>
    </comment>
    <comment ref="C211" authorId="0" shapeId="0" xr:uid="{00000000-0006-0000-0100-000005000000}">
      <text>
        <r>
          <rPr>
            <b/>
            <sz val="9"/>
            <color indexed="81"/>
            <rFont val="Tahoma"/>
            <family val="2"/>
            <charset val="204"/>
          </rPr>
          <t>Надія А. Пилипчук:</t>
        </r>
        <r>
          <rPr>
            <sz val="9"/>
            <color indexed="81"/>
            <rFont val="Tahoma"/>
            <family val="2"/>
            <charset val="204"/>
          </rPr>
          <t xml:space="preserve">
14.01.2025 +1 шт.од</t>
        </r>
      </text>
    </comment>
  </commentList>
</comments>
</file>

<file path=xl/sharedStrings.xml><?xml version="1.0" encoding="utf-8"?>
<sst xmlns="http://schemas.openxmlformats.org/spreadsheetml/2006/main" count="682" uniqueCount="393">
  <si>
    <t>(код бюджету)</t>
  </si>
  <si>
    <t>Гранична чисельність штатних одиниць, які утримуються за рахунок коштів бюджету міста Києва</t>
  </si>
  <si>
    <t>Головний розпорядник бюджетних коштів</t>
  </si>
  <si>
    <t>Найменування комунальних підприємств, установ і організацій*</t>
  </si>
  <si>
    <t>Гранична чисельність штатних одиниць, од</t>
  </si>
  <si>
    <t>Апарат виконавчого органу Київської міської ради (Київської міської державної адміністрації)</t>
  </si>
  <si>
    <t>Комунальне підприємство «Автотранспортне підприємство виконавчого органу Київської міської ради (Київської міської державної адміністрації)»</t>
  </si>
  <si>
    <t>Комунальна бюджетна установа «Контактний центр міста Києва»</t>
  </si>
  <si>
    <t>Комунальна організація «Київмедспецтранс»</t>
  </si>
  <si>
    <t>Всього</t>
  </si>
  <si>
    <t>Департамент соціальної політики  виконавчого органу Київської міської ради (Київської міської державної адміністрації)</t>
  </si>
  <si>
    <t>Дарницький дитячий будинок-інтернат</t>
  </si>
  <si>
    <t>Святошинський дитячий будинок-інтернат</t>
  </si>
  <si>
    <t>Київський геріатричний пансіонат</t>
  </si>
  <si>
    <t>Київський пансіонат ветеранів праці</t>
  </si>
  <si>
    <t>Ново-Білицький психоневрологічний інтернат для чоловіків</t>
  </si>
  <si>
    <t>Пуща-Водицький психоневрологічний інтернат</t>
  </si>
  <si>
    <t>Святошинський психоневрологічний інтернат</t>
  </si>
  <si>
    <t>Київський психоневрологічний інтернат</t>
  </si>
  <si>
    <t xml:space="preserve">Київський міський територіальний центр соціального обслуговування </t>
  </si>
  <si>
    <t>Територіальний центр соціального обслуговування (надання соціальних послуг) 
Голосіївського району м.Києва</t>
  </si>
  <si>
    <t>Територіальний центр соціального обслуговування (надання соціальних послуг) 
Дарницького району м.Києва</t>
  </si>
  <si>
    <t>Територіальний центр соціального обслуговування (надання соціальних послуг) 
Деснянського району м.Києва</t>
  </si>
  <si>
    <t>Територіальний центр соціального обслуговування (надання соціальних послуг) 
Дніпровського району м.Києва</t>
  </si>
  <si>
    <t>Територіальний центр соціального обслуговування (надання соціальних послуг) 
Оболонського району м.Києва</t>
  </si>
  <si>
    <t>Територіальний центр соціального обслуговування (надання соціальних послуг) 
Печерського району м.Києва</t>
  </si>
  <si>
    <t>Територіальний центр соціального обслуговування (надання соціальних послуг) 
Подільського району м.Києва</t>
  </si>
  <si>
    <t>Територіальний центр соціального обслуговування (надання соціальних послуг) 
Святошинського району м.Києва</t>
  </si>
  <si>
    <t>Територіальний центр соціального обслуговування (надання соціальних послуг) 
Солом'янського району м.Києва</t>
  </si>
  <si>
    <t>Територіальний центр соціального обслуговування (надання соціальних послуг) 
Шевченківського району м.Києва</t>
  </si>
  <si>
    <t xml:space="preserve">Київський міський Центр соціальної, професійної та трудової реабілітації інвалідів </t>
  </si>
  <si>
    <t>Київський міський Центр реабілітації дітей з інвалідністю</t>
  </si>
  <si>
    <t>Комунальна реабілітаційна установа «Київський центр незрячих»</t>
  </si>
  <si>
    <t>Київський міський центр по нарахуванню та здійснення соціальних виплат</t>
  </si>
  <si>
    <t>Київський міський Палац ветеранів</t>
  </si>
  <si>
    <t>Київський міський комунальний центр комплексної реабілітації для осіб з
 інвалідністю внаслідок інтелектуальних порушень «Трамплін»</t>
  </si>
  <si>
    <t>Київський міський центр комплексного обслуговування бездомних осіб</t>
  </si>
  <si>
    <t>Будинок соціального піклування</t>
  </si>
  <si>
    <t>Санаторій-профілакторій «Тетерів»</t>
  </si>
  <si>
    <t>Комунальна соціальна установа «Київський реабілітаційний комплекс змішаного типу для осіб з інвалідністю внаслідок інтелектуальних порушень»</t>
  </si>
  <si>
    <t>Спеціалізований будинок для ветеранів війни та праці, громадян похилого віку та інвалідів по вул. Їжакевича, 3</t>
  </si>
  <si>
    <t>Спеціалізований будинок для ветеранів війни та праці, громадян похилого віку та інвалідів по вул. Будищанській 4</t>
  </si>
  <si>
    <t>Спеціалізований будинок для ветеранів війни та праці, громадян похилого віку та інвалідів на вул. Котельникова,32/11</t>
  </si>
  <si>
    <t>Київський міський Центр гендерної рівності, запобігання та протидії насильства</t>
  </si>
  <si>
    <t>Центр соціальної реабілітації осіб з інтелектуальними та психічними порушеннями</t>
  </si>
  <si>
    <t>Комунальна бюджетна установа «Київський міський центр допомоги учасникам антитериростичної операції»</t>
  </si>
  <si>
    <t>Служба у справах дітей та сім'ї  виконавчого органу Київської міської ради (Київської міської державної адміністрації)</t>
  </si>
  <si>
    <t>Міський центр дитини</t>
  </si>
  <si>
    <t>Київський міський центр сім'ї «Родинний дім»</t>
  </si>
  <si>
    <t xml:space="preserve">Центр соціально-психологічної реабілітації дітей </t>
  </si>
  <si>
    <t xml:space="preserve">Центр соціально-психологічної реабілітації дітей №1 </t>
  </si>
  <si>
    <t>Комунальна установа «Київський міський лівобережний центр для  ВІЛ-інфікованих дітей та молоді»</t>
  </si>
  <si>
    <t>Комунальна установа «Київський міський правобережний центр для  ВІЛ-інфікованих дітей та молоді»</t>
  </si>
  <si>
    <t>Київський міський центр соціально психологічної допомоги</t>
  </si>
  <si>
    <t>Київський міський соціальний гуртожиток для дітей-сиріт та дітей, позбавлених батьківського піклування</t>
  </si>
  <si>
    <t>Київський міський центр соціальної підтримки дітей та сімей</t>
  </si>
  <si>
    <t>Київський міський центр соціальних служб</t>
  </si>
  <si>
    <t>Департамент культури  виконавчого органу Київської міської ради (Київської міської державної адміністрації)</t>
  </si>
  <si>
    <t>Комунальний заклад «Театрально-видовищний заклад культури «Київський муніципальний академічний театр опери і балету для дітей та юнацтва»</t>
  </si>
  <si>
    <t>Театрально-видовищний заклад культури «Київський академічний театр юного глядача на Липках»</t>
  </si>
  <si>
    <t>Театрально-видовищний заклад культури «Київський академічний театр драми і комедії на лівому березі Дніпра»</t>
  </si>
  <si>
    <t>Театрально-видовищний заклад культури «Київський академічний театр ляльок»</t>
  </si>
  <si>
    <t>Театрально-видовищний заклад культури «Київський національний академічний Молодий театр»</t>
  </si>
  <si>
    <t>Театрально-видовищний заклад культури  «Київський національний академічний театр оперети»</t>
  </si>
  <si>
    <t>Театрально-видовищний заклад культури  «Київський академічний драматичний театр на Подолі»</t>
  </si>
  <si>
    <t>Заклад культури «Київська академічна майстерня театрального мистецтва «Сузір'я»</t>
  </si>
  <si>
    <t>Театрально-видовищний заклад культури  «Київський академічний театр «Колесо»</t>
  </si>
  <si>
    <t>Комунальний заклад «Театрально-видовищний заклад культури «Київський муніципальний академічний театр ляльок на лівому березі Дніпра»</t>
  </si>
  <si>
    <t>Комунальний заклад «Театрально-видовищний заклад культури «Творча майстерня «Театр маріонеток»</t>
  </si>
  <si>
    <t>Театрально-видовищний заклад культури «Київський академічний театр «Золоті ворота»</t>
  </si>
  <si>
    <t>Театрально-видовищний заклад культури «Український малий драматичний театр»</t>
  </si>
  <si>
    <t>Комунальний театрально-концертний заклад культури «Циганський академічний музично-драматичний театр «Романс»</t>
  </si>
  <si>
    <t>Театрально-концертний заклад культури «Київський академічний театр українського фольклору «Берегиня»</t>
  </si>
  <si>
    <t>Комунальний заклад «Театрально-видовищний заклад культури «Київська мала опера»</t>
  </si>
  <si>
    <t>Комунальний заклад «Театрально-видовищний заклад культури «Київський камерний театр «Дивний замок»</t>
  </si>
  <si>
    <t>Комунальний заклад «Театрально-видовищний заклад культури «Київський академічний театр «Актор»</t>
  </si>
  <si>
    <t>Театрально-видовищний заклад культури «Київський академічний театр на Печерську»</t>
  </si>
  <si>
    <t>Комунальний заклад «Театрально-видовищний заклад культури «Академічний театр «Київ Модерн-балет»</t>
  </si>
  <si>
    <t>Концертно-театральний заклад культури «Український академічний фольклорно-етнографічний ансамбль «Калина»</t>
  </si>
  <si>
    <t>Комунальний заклад «Концертний заклад культури «Київський академічний муніципальний духовий оркестр»</t>
  </si>
  <si>
    <t>«Концертний заклад культури «Муніципальна академічна чоловіча хорова капела ім.Л.М.Ревуцького»</t>
  </si>
  <si>
    <t>Комунальний заклад «Київський академічний ансамбль української музики «Дніпро»</t>
  </si>
  <si>
    <t>Концертний заклад культури «Муніципальний академічний камерний хор «Київ»</t>
  </si>
  <si>
    <t>Комунальний концертний заклад культури «Академічний камерний хор «Хрещатик»</t>
  </si>
  <si>
    <t>Державне підприємство «Державний академічний оркестр «РадіоБенд Олександра Фокіна»</t>
  </si>
  <si>
    <t>Державне підприємство «Державний академічний естрадно-симфонічний оркестр України»</t>
  </si>
  <si>
    <t xml:space="preserve">Державна агенція промоції культури України </t>
  </si>
  <si>
    <t>Київський міський Центр народної творчості та культурологічних досліджень</t>
  </si>
  <si>
    <t>Центральний парк культури і відпочинку м. Києва</t>
  </si>
  <si>
    <t>Голосіївський парк культури та відпочинку ім. М. Рильського</t>
  </si>
  <si>
    <t>Комунальний заклад «Парк культури і відпочинку «Гідропарк»</t>
  </si>
  <si>
    <t>Парк культури і відпочинку «Перемога»</t>
  </si>
  <si>
    <t>Парк культури і відпочинку «Партизанська слава»</t>
  </si>
  <si>
    <t>Київський зоологічний парк загальнодержавного значення</t>
  </si>
  <si>
    <t>Комунальне підприємство виконавчого органу Київради (Київської міської державної адміністрації) «Агентство по обслуговуванню театральної та концертної діяльності»</t>
  </si>
  <si>
    <t>Комунальне підприємство виконавчого органу Київської міської ради (Київської міської державної адміністрації) «Європейський культурний центр Краків»</t>
  </si>
  <si>
    <t xml:space="preserve">Комунальний заклад «Центр художньої та технічної творчості «Печерськ»    </t>
  </si>
  <si>
    <t>Київська міська галерея мистецтв «Лавра»</t>
  </si>
  <si>
    <t>Музей історії міста Києва</t>
  </si>
  <si>
    <t>Національний музей українського народного декоративного мистецтва</t>
  </si>
  <si>
    <t>Національний музей «Київська картинна галерея»</t>
  </si>
  <si>
    <t>Музей видатних діячів української культури Лесі Українки, Миколи Лисенка, Панаса Саксаганського, Михайла Старицького</t>
  </si>
  <si>
    <t>Національний музей мистецтв імені Богдана та Варвари Ханенків</t>
  </si>
  <si>
    <t>Музей книги і друкарства України</t>
  </si>
  <si>
    <t>Національний історико-архітектурний музей «Київська фортеця»</t>
  </si>
  <si>
    <t>Музей театрального, музичного та кіномистецтва України</t>
  </si>
  <si>
    <t>Національний центр народної культури «Музей Івана Гончара»</t>
  </si>
  <si>
    <t>Музей-майстерня І.П. Кавалерідзе</t>
  </si>
  <si>
    <t>Літературно-меморіальний музей-квартира П.Г. Тичини в м. Києві</t>
  </si>
  <si>
    <t>Київський літературно-меморіальний музей М. Рильського</t>
  </si>
  <si>
    <t>Музей гетьманства</t>
  </si>
  <si>
    <t>Музей історії Десятинної церкви</t>
  </si>
  <si>
    <t>Музей спортивної слави України</t>
  </si>
  <si>
    <t>Педагогічний музей України</t>
  </si>
  <si>
    <t>Державний музей іграшки</t>
  </si>
  <si>
    <t>Дирекція художніх виставок України</t>
  </si>
  <si>
    <t>Держаний музей авіації імені О. К. Антонова</t>
  </si>
  <si>
    <t>Державний політехнічний музей при Національному технічному університеті України «Київський політехнічний інститут імені Ігоря Сікорського»</t>
  </si>
  <si>
    <t>Публічна бібліотека імені Лесі Українки для дорослих м. Києва</t>
  </si>
  <si>
    <t>Центральна бібліотека ім. Т.Г. Шевченка для дітей м. Києва</t>
  </si>
  <si>
    <t>Міська спеціалізована молодіжна бібліотека «Молода гвардія»</t>
  </si>
  <si>
    <t>Департамент молоді та спорту виконавчого органу Київської міської ради (Київської міської державної адміністрації)</t>
  </si>
  <si>
    <t>Київський міський центр з фізичної культури і спорту інвалідів «Інваспорт»</t>
  </si>
  <si>
    <t xml:space="preserve">Комплексна дитячо-юнацька спортивна школа «Чемпіон» </t>
  </si>
  <si>
    <t>Дитячо-юнацька спортивна школа «Сузір'я»</t>
  </si>
  <si>
    <t>Дитячо-юнацька спортивна школа «Переможець»</t>
  </si>
  <si>
    <t>Дитячо-юнацька спортивна школа «Аквалідер»</t>
  </si>
  <si>
    <t>Комплексна дитячо-юнацька спортивна школа «Динамо»</t>
  </si>
  <si>
    <t>Дитячо-юнацька спортивна школа «Динамівець»</t>
  </si>
  <si>
    <t>Комплексна дитячо-юнацька спортивна школа «Юний Динамівець»</t>
  </si>
  <si>
    <t>Дитячо-юнацька спортивна школа Дерюгіних</t>
  </si>
  <si>
    <t>Дитячо-юнацька спортивна школа «Лідер»</t>
  </si>
  <si>
    <t>Комплексна дитячо-юнацька спортивна школа «Центр»</t>
  </si>
  <si>
    <t>Комплексна дитячо-юнацька спортивна школа «Вершина»</t>
  </si>
  <si>
    <t>Комплексна дитячо-юнацька спортивна школа «Дельфін»</t>
  </si>
  <si>
    <t>Дитячо-юнацька спортивна школа «Армієць»</t>
  </si>
  <si>
    <t>Дитячо-юнацька спортивна школа «Юність Києва»</t>
  </si>
  <si>
    <t>Дитячо-юнацька спортивна школа «Атлант»</t>
  </si>
  <si>
    <t>Дитячо-юнацька спортивна школа «Крижинка»</t>
  </si>
  <si>
    <t>Дитячо-юнацька спортивна школа «Голосієво»</t>
  </si>
  <si>
    <t>Дитячо-юнацька спортивна школа «Регата»</t>
  </si>
  <si>
    <t>Дитячо-юнацька спортивна школа «Стрімкий м'яч»</t>
  </si>
  <si>
    <t>Комплексна дитячо-юнацька спортивна школа «Тайфун»</t>
  </si>
  <si>
    <t>Дитячо-юнацька спортивна школа «Віраж»</t>
  </si>
  <si>
    <t>Дитячо-юнацька спортивна школа «Автомобіліст»</t>
  </si>
  <si>
    <t>Дитячо-юнацька спортивна школа для дітей-інвалідів «Шанс»</t>
  </si>
  <si>
    <t>Дитячо-юнацька спортивна школа для інвалідів з ігрових видів спорту «Метеор»</t>
  </si>
  <si>
    <t>Комплексна дитячо-юнацька спортивна школа «Юніор спорт»</t>
  </si>
  <si>
    <t>Дитячо-юнацька спортивна школа «Поділ»</t>
  </si>
  <si>
    <t>Комплексна дитячо-юнацька спортивна школа «Козак»</t>
  </si>
  <si>
    <t>Дитячо-юнацька спортивна школа з фігурного катання на ковзанах «Сюїта»</t>
  </si>
  <si>
    <t>Комплексна дитячо-юнацька спортивна школа «Маяк Оболоні»</t>
  </si>
  <si>
    <t>Дитячо-юнацька спортивна школа «Юний Спартаківець»</t>
  </si>
  <si>
    <t>Дитячо-юнацька спортивна школа «Сокіл»</t>
  </si>
  <si>
    <t>Комплексна дитячо-юнацька спортивна школа «Ринг»</t>
  </si>
  <si>
    <t>Дитячо-юнацька спортивна школа «Школа спорту»</t>
  </si>
  <si>
    <t>Дитячо-юнацька спортивна школа «Атлет»</t>
  </si>
  <si>
    <t>Дитячо-юнацька спортивна школа «Старт»</t>
  </si>
  <si>
    <t>Комплексна дитячо-юнацька спортивна школа «Ніка»</t>
  </si>
  <si>
    <t>Дитячо-юнацька спортивна школа «Авіатор»</t>
  </si>
  <si>
    <t>Дитячо-юнацька спортивна школа «Акроспорт»</t>
  </si>
  <si>
    <t>Комплексна дитячо-юнацька спортивна школа «Арсенал»</t>
  </si>
  <si>
    <t>Комплексна дитячо-юнацька спортивна школа «Артем»</t>
  </si>
  <si>
    <t xml:space="preserve">Спеціалізована дитячо-юнацька спортивна школа олімпійського резерву м. Києва з баскетболу </t>
  </si>
  <si>
    <t>Комплексна дитячо-юнацька спортивна школа «Восход»</t>
  </si>
  <si>
    <t xml:space="preserve">Спеціалізована дитячо-юнацька спортивна школа олімпійського резерву м. Києва з легкої атлетики </t>
  </si>
  <si>
    <t>Дитячо- юнацька спортивна школа «Олімпієць»</t>
  </si>
  <si>
    <t>Дитячо- юнацька спортивна школа з плавання</t>
  </si>
  <si>
    <t>Спеціалізована дитячо-юнацька спортивна школа олімпійського резерву м. Києва зі спортивної гімнастики</t>
  </si>
  <si>
    <t>Приватний позашкільний навчальний заклад Комплексна дитячо- юнацька спортивна школа для інвалідів «Прометей»</t>
  </si>
  <si>
    <t>Спеціалізована дитячо-юнацька спортивна школа олімпійського резерву з кульвої стрільби та біатлону «Схід»</t>
  </si>
  <si>
    <t xml:space="preserve">Спеціалізована дитячо-юнацька спортивна школа олімпійського резерву з тенісу </t>
  </si>
  <si>
    <t>Комплексна дитячо-юнацька спортивна школа «Темп»</t>
  </si>
  <si>
    <t>Київська міська школа вищої спортивної майстерності</t>
  </si>
  <si>
    <t>Школа вищої спортивної майстерності міста Києва</t>
  </si>
  <si>
    <t>Республіканська комплексна дитячо-юнацька «Авангард»</t>
  </si>
  <si>
    <t xml:space="preserve">Спеціалізована дитячо-юнацька спортивна школа олімпійського резерву з вітрильного спорту </t>
  </si>
  <si>
    <t>Комплексна дитячо-юнацька спортивна школа «Маяк»</t>
  </si>
  <si>
    <t>Центральна дитячо-юнацька спортивна школа ФСТ «СПАРТАК»</t>
  </si>
  <si>
    <t>Дитячо-юнацька спортивна школа №1 ФСТ «СПАРТАК»</t>
  </si>
  <si>
    <t>Дитячо-юнацька спортивна школа №2 ФСТ «СПАРТАК»</t>
  </si>
  <si>
    <t>Дитячо-юнацька спортивна школа №3 ФСТ «СПАРТАК»</t>
  </si>
  <si>
    <t xml:space="preserve">Дитячо-юнацька спортивна школа  з боротьби та боксу Київської міської ради профспілок </t>
  </si>
  <si>
    <t xml:space="preserve">Дитячо-юнацька спортивна школа з академічного веслування «Буревісник» Київської міської ради профспілок </t>
  </si>
  <si>
    <t>Дитячо-юнацька спортивна школа з академічного веслування та веслування на байдарках і каное «Київ»</t>
  </si>
  <si>
    <t>Комплексна дитячо-юнацька спортивна школа «Пуща-водиця»</t>
  </si>
  <si>
    <t>Дитячо-юнацька спортивна школа з академічного веслування «Славутич»</t>
  </si>
  <si>
    <t>Дитячо-юнацька спортивна школа з танцювальних видів спорту «Супаданс»</t>
  </si>
  <si>
    <t>Централізована бухгалтерія дитячо-юнацьких спортивних шкіл</t>
  </si>
  <si>
    <t>Комунальне підприємство «Спортивний комплекс»</t>
  </si>
  <si>
    <t>Комунальна установа виконавчого органу Київської міської ради (Київської міської державної адміністрації) Київський молодіжний центр</t>
  </si>
  <si>
    <t>Позаміський дитячий заклад оздоровлення та відпочинку «Зміна»</t>
  </si>
  <si>
    <t>Комунальне підприємство «Дитячий оздоровчий табір «Зачарованв долина» Шевченківського району м.Києва»</t>
  </si>
  <si>
    <t>Департамент житлово-комунального господарства виконавчого органу Київської міської ради (Київської міської державної адміністрації)</t>
  </si>
  <si>
    <t>Комунальне підприємство «Група впровадження  проекту з енергозбереження в адміністративних і громадських будівлях м.Києва» виконавчого органу Київської міської ради (Київської міської державної адміністрації)</t>
  </si>
  <si>
    <t>Комунальне підприємство «Водно-інформаційний центр» виконавчого органу Київської міської ради (Київської міської державної адміністрації)</t>
  </si>
  <si>
    <t>Комунальне підприємство виконавчого органу Київської міської ради (Київської міської державної адміністрації) «Спеціалізоване управління протизсувних підземних робіт»</t>
  </si>
  <si>
    <t>Державний історико-меморіальний  «Лук'янівський заповідник»</t>
  </si>
  <si>
    <t>Ритуальна служба спеціалізоване комунальне підприємство «Київський крематорій» виконавчого органу Київради (Київської міської державної адміністрації)</t>
  </si>
  <si>
    <t>Ритуальна служба спеціалізоване комунальне підприємство «Спеціалізований комбінат підприємств комунально-побутового обслуговування» виконавчого органу Київради (Київської міської державної адміністрації)</t>
  </si>
  <si>
    <t>Спеціалізоване водогосподарське комунальне підприємство виконавчого органу Київської міської ради (Київської міської державної адміністрації) «Київводфонд»</t>
  </si>
  <si>
    <t>Департамент міського благоустрою виконавчого органу Київської міської ради (Київської міської державної адміністрації)</t>
  </si>
  <si>
    <t>Комунальне підприємство «Київблагоустрій» виконавчого органу Київської міської ради (Київської міської державної адміністрації)</t>
  </si>
  <si>
    <t>Комунальне підприємство «Київська міська лікарня ветеринарної медицини»</t>
  </si>
  <si>
    <t>Департамент охорони культурної спадщини виконавчого органу Київської міської ради (Київської міської державної адміністрації)</t>
  </si>
  <si>
    <t>Київський науково-методичний центр по охороні, реставрації та використанню пам’яток історії, культури і заповідних територій</t>
  </si>
  <si>
    <t>Комунальний заклад «Центр консервації предметів археології»</t>
  </si>
  <si>
    <t>Департамент транспортної інфраструктури  виконавчого органу Київської міської ради (Київської міської державної адміністрації)</t>
  </si>
  <si>
    <t>Комунальне підприємство «Шляхово-експлуатаційне управління по ремонту та утриманню автомобільних шляхів та споруд на них Голосіївського району» м. Києва</t>
  </si>
  <si>
    <t>Комунальне підприємство «Шляхово-експлуатаційне управління по ремонту та утриманню автомобільних шляхів та споруд на них Дарницького району» м. Києва</t>
  </si>
  <si>
    <t>Комунальне підприємство «Шляхово-експлуатаційне управління по ремонту та утриманню автомобільних шляхів та споруд на них Деснянського району» м. Києва</t>
  </si>
  <si>
    <t>Комунальне підприємство «Шляхово-експлуатаційне управління по ремонту та утриманню автомобільних шляхів та споруд на них Дніпровського району» м. Києва</t>
  </si>
  <si>
    <t>Комунальне підприємство «Шляхово-експлуатаційне управління по ремонту та утриманню автомобільних шляхів та споруд на них Оболонського району» м.Києва</t>
  </si>
  <si>
    <t>Комунальне підприємство «Шляхово-експлуатаційне управління по ремонту та утриманню автомобільних шляхів та споруд на них Печерського району»  м. Києва</t>
  </si>
  <si>
    <t>Комунальне підприємство «Шляхово-експлуатаційне управління по ремонту та утриманню автомобільних шляхів та споруд на них Подільського району» м. Києва</t>
  </si>
  <si>
    <t>Комунальне підприємство «Шляхово-експлуатаційне управління по ремонту та утриманню автомобільних шляхів та споруд на них Святошинського району»  м.Києва</t>
  </si>
  <si>
    <t>Комунальне підприємство «Шляхово-експлуатаційне управління по ремонту та утриманню автомобільних шляхів та споруд на них Солом'янського району»  м. Києва</t>
  </si>
  <si>
    <t>Комунальне підприємство «Шляхово-експлуатаційне управління по ремонту та утриманню автомобільних шляхів та споруд на них Шевченківського району» м. Києва</t>
  </si>
  <si>
    <t>Комунальне підприємство «Шляхово-експлуатаційне управління по ремонту та утриманню автомобільних шляхів та споруд на них «Магістраль»</t>
  </si>
  <si>
    <t>Комунальне підприємство по ремонту і утриманню мостів і шляхів м. Києва «Київавтошляхміст»</t>
  </si>
  <si>
    <t>Комунальне підприємство електромереж зовнішнього освітлення м. Києва «Київміськсвітло»</t>
  </si>
  <si>
    <t>Комунальне підприємство «Центр організації дорожнього руху»</t>
  </si>
  <si>
    <t>Департамент інформаційно-комунікаційних технологій  виконавчого органу Київської міської ради (Київської міської державної адміністрації)</t>
  </si>
  <si>
    <t>Комунальне підприємство «Головний інформаційно-обчислювальний центр»</t>
  </si>
  <si>
    <t>Комунальне підприємство «Інформатика»  виконавчого органу Київської міської ради (Київської міської державної адміністрації)</t>
  </si>
  <si>
    <t>Спеціалізоване комунальне підприємство «Київтелесервіс»</t>
  </si>
  <si>
    <t>Департамент суспільних комунікацій виконавчого органу Київської міської ради (Київської міської державної адміністрації)</t>
  </si>
  <si>
    <t>Комунальне підприємство Київської міської ради «Телекомпанія «Київ»</t>
  </si>
  <si>
    <t>Комунальне підприємство «Радіостанція «Голос Києва»</t>
  </si>
  <si>
    <t>Комунальне некомерційне підприємство виконавчого органу Київської міської ради (Київської міської державної адміністрації) "Центр комунікації"</t>
  </si>
  <si>
    <t>Комунальне підприємство Київської міської ради «Київінформ»</t>
  </si>
  <si>
    <t>Управління туризму та промоцій виконавчого органу Київської міської ради (Київської міської державної адміністрації)</t>
  </si>
  <si>
    <t>Департамент економіки та інвестицій   виконавчого органу Київської міської ради (Київської міської державної адміністрації)</t>
  </si>
  <si>
    <t>Комунальна науково-дослідна установа «Науково-дослідний інститут соціально-економічного розвитку міста»</t>
  </si>
  <si>
    <t>Управління екології та природних ресурсів  виконавчого органу Київської міської ради (Київської міської державної адміністрації)</t>
  </si>
  <si>
    <t>Комунальне   підприємство виконавчого органу Київської міської ради (Київської міської державної адміністрації) по охороні, утриманню та експлуатації земель водного фонду м.Києва «Плесо»</t>
  </si>
  <si>
    <t>Київське комунальне об'єднання зеленого будівництва та експлуатації зелених насаджень міста «Київзеленбуд»</t>
  </si>
  <si>
    <t>Комунальне підприємство «Лісопаркове господарство 'Конча-Заспа»</t>
  </si>
  <si>
    <t>Комунальне підприємство «Дарницьке лісопаркове господарство»</t>
  </si>
  <si>
    <t>Комунальне підприємство «Святошинське лісопаркове господарство»</t>
  </si>
  <si>
    <t>Комунальне підприємство «Київський міський Будинок природи»</t>
  </si>
  <si>
    <t>Департамент муніципальної безпеки виконавчого органу Київської міської ради (Київської міської державної адміністрації)</t>
  </si>
  <si>
    <t>Комунальне підприємство  виконавчого органу Київської міської ради (Київської міської державної адміністрації) «Муніципальна охорона»</t>
  </si>
  <si>
    <t>Комунальна аварійно-рятувальна служба «Київська служба порятунку»</t>
  </si>
  <si>
    <t>Ккиївське міське громадське формування з охорони громадського порядку і державного кордону  «Муніципальна варта»</t>
  </si>
  <si>
    <t>Управління з питань реклами виконавчого органу Київської міської ради (Київської міської державної адміністрації)</t>
  </si>
  <si>
    <t>Комунальне підприємство виконавчого органу Київської міської ради (Київської міської державної адміністрації) «Київреклама»</t>
  </si>
  <si>
    <t>Департамент земельних ресурсів виконавчого органу Київської міської ради (Київської міської державної адміністрації)</t>
  </si>
  <si>
    <t>Комунальне підприємство «Київський інститут земельних відносин»</t>
  </si>
  <si>
    <t>Департамент внутрішнього фінансового контролю та аудиту виконавчого органу Київської міської ради (Київської міської державної адміністрації)</t>
  </si>
  <si>
    <t>Комунальне підприємство виконавчого органу Київської міської ради (Київської міської державної адміністрації) «Київекспертиза»</t>
  </si>
  <si>
    <t>Голосіївська районна в місті Києві державна адміністрація</t>
  </si>
  <si>
    <t>Комунальне підприємство по утриманню зелених насаджень Голосіївського району м.Києва</t>
  </si>
  <si>
    <t>Центр у справах сім'ї та жінок «Родинний дім»</t>
  </si>
  <si>
    <t>Централізована бібліотечна система Голосіївського району м.Києва</t>
  </si>
  <si>
    <t xml:space="preserve">Будинок культури «Конча-Заспа» Голосіївського району м. Києва </t>
  </si>
  <si>
    <t>Комплексна дитячо-юнацька спортивна школа № 15</t>
  </si>
  <si>
    <t>Комплексна дитячо-юнацька спортивна школа “Арго»</t>
  </si>
  <si>
    <t>Комплексна дитячо-юнацька спортивна школа “Тріумф»</t>
  </si>
  <si>
    <t xml:space="preserve">Голосіївський районний в місті Києві центр соціальних служб </t>
  </si>
  <si>
    <t>Централізована система дитячо-юнацьких клубів "Щасливе дитинство" Голосіївського району м.Києва</t>
  </si>
  <si>
    <t>Фізкультурно-оздоровчий центр «Централізована система дитячо-юнацьких спортивних клубів за місцем проживання «Голосієво»</t>
  </si>
  <si>
    <t>Дарницька районна в місті Києві державна адміністрація</t>
  </si>
  <si>
    <t>Комунальне підприємство по утриманню зелених насаджень Дарницького району м.Києва</t>
  </si>
  <si>
    <t>Центр сім’ї Дарницького району міста Києва</t>
  </si>
  <si>
    <t>Центр комплексної реабілітації для осіб з інвалідністю</t>
  </si>
  <si>
    <t>Централізована бібліотечна система Управління культури Дарницької районної в м.Києві державної адміністрації</t>
  </si>
  <si>
    <t>Палац культури «Дарниця» Дарницького району м. Києва</t>
  </si>
  <si>
    <t>Культурно-мистецький центр Дарницького району м. Києва</t>
  </si>
  <si>
    <t>Дитячо-юнацька спортивна школа «Дарниця»</t>
  </si>
  <si>
    <t>Центр по роботі з дітьми та молоддю за місцем проживання Дарницького району міста Києва</t>
  </si>
  <si>
    <t xml:space="preserve">Дарницький районний в місті Києві центр соціальних служб </t>
  </si>
  <si>
    <t>Деснянська районна в місті Києві державна адміністрація</t>
  </si>
  <si>
    <t>Комунальне підприємство по утриманню зелених насаджень Деснянського району м.Києва</t>
  </si>
  <si>
    <t xml:space="preserve">Центр у справах сім'ї та жінок </t>
  </si>
  <si>
    <t>Централізована бібліотечна система Деснянського району м.Києва</t>
  </si>
  <si>
    <t>Будинок культури  Деснянського району м.Києва</t>
  </si>
  <si>
    <t xml:space="preserve">Комплексна дитячо-юнацька спортивна школа № 14 </t>
  </si>
  <si>
    <t xml:space="preserve">Дитячо-юнацька спортивна школа № 18 </t>
  </si>
  <si>
    <t xml:space="preserve">Дитячо-юнацька спортивна школа № 23 </t>
  </si>
  <si>
    <t>Центр навчання плаванню</t>
  </si>
  <si>
    <t>Деснянський районний у місті Києві центр фізичного здоров'я населення «Спорт для всіх»</t>
  </si>
  <si>
    <t>Деснянський районний в місті Києві центр соціальних служб</t>
  </si>
  <si>
    <t>Позашкільний навчальний заклад «Освітньо-культурний центр «Дивосвіт»</t>
  </si>
  <si>
    <t>Позашкільний навчальний заклад «Центр естетичного виховання «Гармонія»</t>
  </si>
  <si>
    <t>Дніпровська районна в місті Києві державна адміністрація</t>
  </si>
  <si>
    <t>Комунальне підприємство по утриманню зелених насаджень Дніпровського району м.Києва</t>
  </si>
  <si>
    <t>Комунальний театрально-видовищний заклад культури Дніпровського району міста Києва «Театр української традиції «Дзеркало»</t>
  </si>
  <si>
    <t xml:space="preserve">Центр комплексної реабілітації для осіб з інвалідністю </t>
  </si>
  <si>
    <t xml:space="preserve">Центр соціальної підтримки дітей та сімей </t>
  </si>
  <si>
    <t>Централізована бібліотечна система Дніпровського району м.Києва</t>
  </si>
  <si>
    <t>Центр культури та мистецтв Дніпровського району м.Києва</t>
  </si>
  <si>
    <t>Дитячо-юнацька спортивна школа № 3</t>
  </si>
  <si>
    <t>Дитячо-юнацька спортивна школа № 10</t>
  </si>
  <si>
    <t>Дитячо-юнацька спортивна школа № 16</t>
  </si>
  <si>
    <t>Дитячо-юнацька спортивна школа № 21</t>
  </si>
  <si>
    <t>Дніпровський районний в місті Києві центр соціальних служб</t>
  </si>
  <si>
    <t>Центр по роботі з дітьми та молоддю за місцем проживання Дніпровського району м.Києва</t>
  </si>
  <si>
    <t>Оболонська районна в місті Києві державна адміністрація</t>
  </si>
  <si>
    <t>Комунальне підприємство по утриманню зелених насаджень Оболонського району м.Києва</t>
  </si>
  <si>
    <t>Центр комплексної реабілітації для дітей та молоді з інвалідністю</t>
  </si>
  <si>
    <t>Централізована бібліотечна система Оболонського району м.Києва</t>
  </si>
  <si>
    <t>Комунальне підприємство Оболонського району м.Києва «Дитячий кінотеатр «Кадр»</t>
  </si>
  <si>
    <t>Спеціалізована дитячо-юнацька спортивна школа з футболу «ЗМІНА»</t>
  </si>
  <si>
    <t xml:space="preserve">Дитячо-юнацька спортивна школа № 13 </t>
  </si>
  <si>
    <t>Комплексна дитячо-юнацька спортивна школа «Олімп»</t>
  </si>
  <si>
    <t xml:space="preserve">Оболонський районний в місті Києві центр соціальних служб </t>
  </si>
  <si>
    <t>Печерська районна в місті Києві державна адміністрація</t>
  </si>
  <si>
    <t>Комунальне підприємство по утриманню зелених насаджень Печерського району м.Києва</t>
  </si>
  <si>
    <t>Централізована бібліотечна система Печерського району м.Києва</t>
  </si>
  <si>
    <t>Дитячо-юнацька спортивна школа №1</t>
  </si>
  <si>
    <t>Спеціалізована дитячо-юнацька спортивна школа олімпійського резерву №9</t>
  </si>
  <si>
    <t>Печерський районний у місті Києві центр соціальних служб</t>
  </si>
  <si>
    <t>Подільська районна в місті Києві державна адміністрація</t>
  </si>
  <si>
    <t>Комунальне підприємство по утриманню зелених насаджень Подільського району м.Києва</t>
  </si>
  <si>
    <t>Центр комплексної реабілітації та надання соціальних послуг для дітей та осіб з інвалідністю</t>
  </si>
  <si>
    <t>Централізована бібліотечна система Подільського району м.Києва</t>
  </si>
  <si>
    <t>Подільський районний у м.Києві центр фізичного здоров«я населення  «Спорт для всіх»</t>
  </si>
  <si>
    <t>Позашкільний навчальний заклад «Дитячо-юнацька спортивна школа №4»</t>
  </si>
  <si>
    <t>Подільський районний в місті Києві Центр клубів за місцем проживання «Поділ»</t>
  </si>
  <si>
    <t xml:space="preserve">Подільський районний в місті Києві центр соціальних служб </t>
  </si>
  <si>
    <t>Святошинська районна в місті Києві державна адміністрація</t>
  </si>
  <si>
    <t>Комунальне підприємство по утриманню зелених насаджень Святошинського району м.Києва</t>
  </si>
  <si>
    <t>Центр у справах сімʾї та жінок «Родинний дім» Святошинського району міста Києва</t>
  </si>
  <si>
    <t>Централізована бібліотечна система «Свічадо» Святошинського району м.Києва</t>
  </si>
  <si>
    <t>Культурно-просвітній заклад «Центр культури «Святошин»</t>
  </si>
  <si>
    <t>Дитячо-юнацька спортивна школа № 2 міста Києва</t>
  </si>
  <si>
    <t>Дитячо-юнацька спортивна школа № 17 міста Києва</t>
  </si>
  <si>
    <t>Дитячо-юнацька спортивна школа № 25 міста Києва</t>
  </si>
  <si>
    <t>Дитячо-юнацька спортивна школа № 26 міста Києва</t>
  </si>
  <si>
    <t>Централізована система підліткових клубів «Щасливе дитинство»</t>
  </si>
  <si>
    <t>Централізована система підліткових клубів «Спорт для всіх»</t>
  </si>
  <si>
    <t>Святошинський районний в місті Києві центр соціальних служб</t>
  </si>
  <si>
    <t>Солом'янська районна в місті Києві державна адміністрація</t>
  </si>
  <si>
    <t>Комунальне підприємство по утриманню зелених насаджень Солом'янського району м.Києва</t>
  </si>
  <si>
    <t>Центр сім'ї Солом'янської районної в місті Києві державної адміністрації</t>
  </si>
  <si>
    <t>Центр комплексної реабілітації для дітей та осіб з інвалідністю</t>
  </si>
  <si>
    <t>Централізована бібліотечна система Солом'янського району м.Києва</t>
  </si>
  <si>
    <t>Клубний заклад «Будинок культури Жуляни»</t>
  </si>
  <si>
    <t>Дитячо-юнацька спортивна школа «АРСЕНАЛ-КИЇВ»</t>
  </si>
  <si>
    <t xml:space="preserve">Дитячо-юнацька спортивна школа  №5 м.Києва </t>
  </si>
  <si>
    <t xml:space="preserve">Дитячо-юнацька спортивна школа  №12 м.Києва </t>
  </si>
  <si>
    <t>Солом'янський районний в місті Києві центр соціальних служб</t>
  </si>
  <si>
    <t>Солом'янське районне в місті Києві об’єднання підліткових клубів за місцем проживання «Либідь»</t>
  </si>
  <si>
    <t>Шевченківська районна в місті Києві державна адміністрація</t>
  </si>
  <si>
    <t>Комунальне підприємство по утриманню зелених насаджень Шевченківського району м.Києва</t>
  </si>
  <si>
    <t>Центр у справах сім’ї та жінок Шевченківського району м. Києва</t>
  </si>
  <si>
    <t>Централізована бібліотечна система Шевченківського району м.Києва</t>
  </si>
  <si>
    <t>Заклад культури «Музей історичного центру міста Києва»</t>
  </si>
  <si>
    <t>Спеціалізована дитячо-юнацька школа олімпійського резерву № 6</t>
  </si>
  <si>
    <t>Дитячо-юнацька спортивна школа № 7</t>
  </si>
  <si>
    <t>Дитячо-юнацька спортивна школа № 20</t>
  </si>
  <si>
    <t>Дитячо-юнацька спортивна школа № 24</t>
  </si>
  <si>
    <t>Комунальне підприємство «Спортивний комплекс «Старт»</t>
  </si>
  <si>
    <t>Шевченківський районний в місті Києві центр соціальних служб</t>
  </si>
  <si>
    <t>*   У сфері освіти гранична чисельність штатних одиниць, які утримуються за рахунок коштів бюджету міста Києва, затверджується головними розпорядниками бюджетних коштів</t>
  </si>
  <si>
    <t>Київський міський голова</t>
  </si>
  <si>
    <t>Віталій КЛИЧКО</t>
  </si>
  <si>
    <t>Комунальна установа "Централізована закупівельна організація міста Києва"</t>
  </si>
  <si>
    <t>Центр комплексної реабілітації осіб з інвалідністю</t>
  </si>
  <si>
    <t>Дитячо-юнацька спортивна школа «Київ Спортивний»</t>
  </si>
  <si>
    <t>Комунальне некомерційне підприємство виконавчого органу Київської міської ради (Київської міської державної адміністрації) «Київський центр розвитку туризму»</t>
  </si>
  <si>
    <t xml:space="preserve">Додаток 8
до рішення Київської міської ради від 08 грудня 2022 року  № 5828/5869 (в редакції  рішення Київської міської ради від________________ №______________                                                                                                                                                                                                           </t>
  </si>
  <si>
    <t>Департамент захисту довкілля та адаптаціїї до зміни клімату  виконавчого органу Київської міської ради (Київської міської державної адміністрації)</t>
  </si>
  <si>
    <t>Департамент територіального контролю міста Києва виконавчого органу Київської міської ради (Київської міської державної адміністрації)</t>
  </si>
  <si>
    <t>Центр по роботі з дітьми та молоддю за місцем проживання Печерського району м.Києва</t>
  </si>
  <si>
    <t>Центр по роботі з дітьми та молоддю за місцем проживання Оболонського району м.Києва</t>
  </si>
  <si>
    <t>Дарницький дитячий будинок - інтернат</t>
  </si>
  <si>
    <t>Святошинський дитячий будинок - інтернат</t>
  </si>
  <si>
    <t>Пуща - Водицький психоневрологічний інтернат</t>
  </si>
  <si>
    <t xml:space="preserve">Київський міський Центр соціальної, психологічної, професійної та трудової 
реабілітації "Аскольд" </t>
  </si>
  <si>
    <t>Комунальна реабілітаційна установа "Київський центр незрячих"</t>
  </si>
  <si>
    <t>Київський міський комунальний центр комплексної реабілітації для осіб з
 інвалідністю внаслідок інтелектуальних порушень "Трамплін"</t>
  </si>
  <si>
    <t>Санаторій - профілакторій "Тетерів"</t>
  </si>
  <si>
    <t>Комунальна соціальна установа "Київський реабілітаційний комплекс змішаного типу для осіб з інвалідністю внаслідок інтелектуальних порушень"</t>
  </si>
  <si>
    <t>Комунальна бюджетна установа "Київський міський центр комплексної підтримки учасників бойових дій "КИЇВ МІЛІТАРІ ХАБ"</t>
  </si>
  <si>
    <t>Київський міський центр сім'ї "Родинний дім"</t>
  </si>
  <si>
    <t>Комунальна установа "Київський міський Лівобережний центр для
 ВІЛ-інфікованих дітей та молоді"</t>
  </si>
  <si>
    <t>Комунальна установа "Київський міський Правобережний центр для
 ВІЛ-інфікованих дітей та молоді"</t>
  </si>
  <si>
    <t>Департамент житлово-комунальної інфраструктури виконавчого органу Київської міської ради (Київської міської державної адміністрації)</t>
  </si>
  <si>
    <t>Комунальне підприємство виконавчого органу Київради (Київської міської державної адміністрації) "Київкульткластер"</t>
  </si>
  <si>
    <t>Департамент промисловості та розвитку підприємництва виконавчого органу Київської міської ради (КМДА)</t>
  </si>
  <si>
    <t>Комунальне некомерційне підприємство "Лабораторний центр" виконавчого органу Київської міської ради(Київської міської державної адміністрації)</t>
  </si>
  <si>
    <t>Національний музей  декоративного мистецтва України</t>
  </si>
  <si>
    <t>Комунальний заклад виконавчого органу Київської міської ради (Київської міської державної адміністрації) "Аптека-музей"</t>
  </si>
  <si>
    <t>Комунальне підприємство «Лісопаркове господарство «Конча-Заспа»</t>
  </si>
  <si>
    <t>Держаний музей авіації імені О. К. Антонова Державного некомерційного підприємства "Державний університет "Київський авіаційний інститут"</t>
  </si>
  <si>
    <t>Комунальне підприємство «Дитячий оздоровчий табір «Зачарована долина» Шевченківського району м.Києва»</t>
  </si>
  <si>
    <t>Комунальний заклад "Малий груповий будинок "Щасливе дитинство" Дарницького району м.Києва</t>
  </si>
  <si>
    <t xml:space="preserve">Додаток 8
до рішення Київської міської ради від 18 грудня 2025 року №313/10780                            (в редакції рішення Київської міської ради  від____________№_____________  </t>
  </si>
  <si>
    <t>Комунальна організація виконавчого органу Київської міської ради (Київської міської державної адміністрації) «Муніципальна охорона»</t>
  </si>
  <si>
    <t>*   У сфері освіти, фізичної культури і спорту гранична чисельність штатних одиниць, які утримуються за рахунок коштів бюджету міста Києва, затверджується головними розпорядниками бюджетних коштів за погодженням Департаменту фiнансiв виконавчого органу Київської мiської ради (Київської міської державної адміністрації)</t>
  </si>
  <si>
    <t>Департамент внутрішнього аудиту виконавчого органу Київської міської ради (Київської міської державної адміністрації)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</si>
</sst>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04"/>
      <scheme val="minor"/>
    </font>
    <font>
      <sz val="18"/>
      <color theme="1"/>
      <name val="Times New Roman"/>
      <family val="1"/>
      <charset val="204"/>
    </font>
    <font>
      <sz val="18"/>
      <name val="Times New Roman"/>
      <family val="1"/>
      <charset val="204"/>
    </font>
    <font>
      <sz val="16"/>
      <name val="Times New Roman"/>
      <family val="1"/>
      <charset val="204"/>
    </font>
    <font>
      <sz val="11"/>
      <color theme="1"/>
      <name val="Times New Roman"/>
      <family val="1"/>
      <charset val="204"/>
    </font>
    <font>
      <u/>
      <sz val="16"/>
      <name val="Times New Roman"/>
      <family val="1"/>
      <charset val="204"/>
    </font>
    <font>
      <b/>
      <sz val="18"/>
      <color theme="1"/>
      <name val="Times New Roman"/>
      <family val="1"/>
      <charset val="204"/>
    </font>
    <font>
      <b/>
      <sz val="18"/>
      <name val="Times New Roman"/>
      <family val="1"/>
      <charset val="204"/>
    </font>
    <font>
      <sz val="18"/>
      <color rgb="FF000000"/>
      <name val="Times New Roman"/>
      <family val="1"/>
      <charset val="204"/>
    </font>
    <font>
      <sz val="14"/>
      <color theme="1"/>
      <name val="Calibri"/>
      <family val="2"/>
      <charset val="204"/>
      <scheme val="minor"/>
    </font>
    <font>
      <sz val="14"/>
      <color theme="1"/>
      <name val="Times New Roman"/>
      <family val="1"/>
      <charset val="204"/>
    </font>
    <font>
      <sz val="20"/>
      <name val="Times New Roman"/>
      <family val="1"/>
      <charset val="204"/>
    </font>
    <font>
      <sz val="11"/>
      <color theme="1"/>
      <name val="Calibri"/>
      <family val="2"/>
      <charset val="204"/>
    </font>
    <font>
      <sz val="14"/>
      <name val="Times New Roman"/>
      <family val="1"/>
      <charset val="204"/>
    </font>
    <font>
      <sz val="9"/>
      <color indexed="81"/>
      <name val="Tahoma"/>
      <family val="2"/>
      <charset val="204"/>
    </font>
    <font>
      <b/>
      <sz val="9"/>
      <color indexed="81"/>
      <name val="Tahoma"/>
      <family val="2"/>
      <charset val="204"/>
    </font>
    <font>
      <sz val="14"/>
      <name val="Calibri"/>
      <family val="2"/>
      <charset val="204"/>
      <scheme val="minor"/>
    </font>
    <font>
      <sz val="9"/>
      <color indexed="81"/>
      <name val="Tahoma"/>
      <charset val="1"/>
    </font>
    <font>
      <b/>
      <sz val="9"/>
      <color indexed="81"/>
      <name val="Tahoma"/>
      <charset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2" fillId="0" borderId="0"/>
  </cellStyleXfs>
  <cellXfs count="54">
    <xf numFmtId="0" fontId="0" fillId="0" borderId="0" xfId="0"/>
    <xf numFmtId="0" fontId="2" fillId="0" borderId="0" xfId="0" applyFont="1" applyAlignment="1">
      <alignment horizontal="left" wrapText="1"/>
    </xf>
    <xf numFmtId="0" fontId="6" fillId="0" borderId="1" xfId="0" applyFont="1" applyBorder="1" applyAlignment="1">
      <alignment horizontal="center" vertical="top" wrapText="1"/>
    </xf>
    <xf numFmtId="3" fontId="6" fillId="0" borderId="1" xfId="0" applyNumberFormat="1" applyFont="1" applyBorder="1" applyAlignment="1">
      <alignment horizontal="center" wrapText="1"/>
    </xf>
    <xf numFmtId="0" fontId="1" fillId="0" borderId="1" xfId="0" applyFont="1" applyBorder="1" applyAlignment="1">
      <alignment horizontal="left" wrapText="1"/>
    </xf>
    <xf numFmtId="0" fontId="7" fillId="0" borderId="1" xfId="0" applyFont="1" applyBorder="1" applyAlignment="1">
      <alignment horizontal="left" wrapText="1"/>
    </xf>
    <xf numFmtId="0" fontId="8" fillId="0" borderId="1" xfId="0" applyFont="1" applyBorder="1" applyAlignment="1">
      <alignment horizontal="left" wrapText="1"/>
    </xf>
    <xf numFmtId="0" fontId="2" fillId="0" borderId="1" xfId="0" applyFont="1" applyBorder="1" applyAlignment="1">
      <alignment horizontal="left" wrapText="1"/>
    </xf>
    <xf numFmtId="2" fontId="1" fillId="0" borderId="1" xfId="0" applyNumberFormat="1" applyFont="1" applyBorder="1" applyAlignment="1">
      <alignment horizontal="left" wrapText="1"/>
    </xf>
    <xf numFmtId="0" fontId="1" fillId="0" borderId="0" xfId="0" applyFont="1" applyAlignment="1">
      <alignment horizontal="center" vertical="top" wrapText="1"/>
    </xf>
    <xf numFmtId="0" fontId="4" fillId="0" borderId="0" xfId="0" applyFont="1" applyAlignment="1">
      <alignment wrapText="1"/>
    </xf>
    <xf numFmtId="0" fontId="5" fillId="0" borderId="0" xfId="0" applyFont="1" applyAlignment="1">
      <alignment horizontal="center" vertical="top" wrapText="1"/>
    </xf>
    <xf numFmtId="0" fontId="1" fillId="0" borderId="0" xfId="0" applyFont="1" applyAlignment="1">
      <alignment horizontal="left" wrapText="1"/>
    </xf>
    <xf numFmtId="3" fontId="1" fillId="0" borderId="0" xfId="0" applyNumberFormat="1" applyFont="1" applyAlignment="1">
      <alignment horizontal="center" wrapText="1"/>
    </xf>
    <xf numFmtId="0" fontId="3" fillId="0" borderId="0" xfId="0" applyFont="1" applyAlignment="1">
      <alignment horizontal="center" vertical="top" wrapText="1"/>
    </xf>
    <xf numFmtId="0" fontId="2" fillId="0" borderId="0" xfId="0" applyFont="1" applyAlignment="1">
      <alignment horizontal="center" vertical="top" wrapText="1"/>
    </xf>
    <xf numFmtId="0" fontId="0" fillId="0" borderId="0" xfId="0" applyAlignment="1">
      <alignment horizontal="center" wrapText="1"/>
    </xf>
    <xf numFmtId="0" fontId="0" fillId="0" borderId="0" xfId="0" applyAlignment="1">
      <alignment wrapText="1"/>
    </xf>
    <xf numFmtId="0" fontId="9" fillId="0" borderId="0" xfId="0" applyFont="1" applyAlignment="1">
      <alignment wrapText="1"/>
    </xf>
    <xf numFmtId="3" fontId="7" fillId="0" borderId="1" xfId="0" applyNumberFormat="1" applyFont="1" applyBorder="1" applyAlignment="1">
      <alignment horizontal="center" wrapText="1"/>
    </xf>
    <xf numFmtId="0" fontId="4" fillId="0" borderId="0" xfId="0" applyFont="1" applyAlignment="1">
      <alignment horizontal="center" vertical="top" wrapText="1"/>
    </xf>
    <xf numFmtId="0" fontId="10" fillId="0" borderId="0" xfId="0" applyFont="1" applyAlignment="1">
      <alignment horizontal="left" wrapText="1"/>
    </xf>
    <xf numFmtId="3" fontId="10" fillId="0" borderId="0" xfId="0" applyNumberFormat="1" applyFont="1" applyAlignment="1">
      <alignment horizontal="center" wrapText="1"/>
    </xf>
    <xf numFmtId="0" fontId="11" fillId="0" borderId="0" xfId="0" applyFont="1" applyAlignment="1">
      <alignment wrapText="1"/>
    </xf>
    <xf numFmtId="0" fontId="6" fillId="0" borderId="1" xfId="0" applyFont="1" applyBorder="1" applyAlignment="1">
      <alignment horizontal="center" wrapText="1"/>
    </xf>
    <xf numFmtId="3" fontId="1" fillId="0" borderId="1" xfId="0" applyNumberFormat="1" applyFont="1" applyBorder="1" applyAlignment="1">
      <alignment horizontal="center" wrapText="1"/>
    </xf>
    <xf numFmtId="3" fontId="8" fillId="0" borderId="1" xfId="0" applyNumberFormat="1" applyFont="1" applyBorder="1" applyAlignment="1">
      <alignment horizontal="center" wrapText="1"/>
    </xf>
    <xf numFmtId="3" fontId="2" fillId="0" borderId="1" xfId="0" applyNumberFormat="1" applyFont="1" applyBorder="1" applyAlignment="1">
      <alignment horizontal="center" wrapText="1"/>
    </xf>
    <xf numFmtId="0" fontId="8" fillId="0" borderId="1" xfId="0" applyFont="1" applyBorder="1" applyAlignment="1">
      <alignment wrapText="1"/>
    </xf>
    <xf numFmtId="3" fontId="1" fillId="0" borderId="1" xfId="0" applyNumberFormat="1" applyFont="1" applyBorder="1" applyAlignment="1">
      <alignment wrapText="1"/>
    </xf>
    <xf numFmtId="0" fontId="1" fillId="0" borderId="1" xfId="0" applyFont="1" applyBorder="1" applyAlignment="1">
      <alignment wrapText="1"/>
    </xf>
    <xf numFmtId="0" fontId="2" fillId="0" borderId="0" xfId="0" applyFont="1" applyAlignment="1">
      <alignment wrapText="1"/>
    </xf>
    <xf numFmtId="0" fontId="10" fillId="0" borderId="0" xfId="0" applyFont="1" applyAlignment="1">
      <alignment horizontal="right" wrapText="1"/>
    </xf>
    <xf numFmtId="0" fontId="9" fillId="0" borderId="0" xfId="0" applyFont="1" applyAlignment="1">
      <alignment horizontal="right" wrapText="1"/>
    </xf>
    <xf numFmtId="49" fontId="1" fillId="0" borderId="1" xfId="0" applyNumberFormat="1" applyFont="1" applyBorder="1" applyAlignment="1">
      <alignment wrapText="1"/>
    </xf>
    <xf numFmtId="0" fontId="16" fillId="0" borderId="0" xfId="0" applyFont="1" applyAlignment="1">
      <alignment horizontal="right"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 fillId="0" borderId="5" xfId="0" applyFont="1" applyBorder="1" applyAlignment="1">
      <alignment horizontal="center" vertical="top" wrapText="1"/>
    </xf>
    <xf numFmtId="0" fontId="8" fillId="0" borderId="2" xfId="0" applyFont="1" applyBorder="1" applyAlignment="1">
      <alignment horizontal="left" wrapText="1"/>
    </xf>
    <xf numFmtId="0" fontId="1" fillId="0" borderId="4" xfId="0" applyFont="1" applyBorder="1" applyAlignment="1">
      <alignment horizontal="center" vertical="top" wrapText="1"/>
    </xf>
    <xf numFmtId="0" fontId="2" fillId="0" borderId="1" xfId="0" applyFont="1" applyBorder="1" applyAlignment="1">
      <alignment horizontal="center" vertical="top" wrapText="1"/>
    </xf>
    <xf numFmtId="0" fontId="3" fillId="0" borderId="0" xfId="0" applyFont="1" applyAlignment="1">
      <alignment horizontal="left" vertical="top" wrapText="1"/>
    </xf>
    <xf numFmtId="0" fontId="6" fillId="0" borderId="0" xfId="0" applyFont="1" applyAlignment="1">
      <alignment horizontal="center" vertical="center" wrapText="1"/>
    </xf>
    <xf numFmtId="0" fontId="8" fillId="0" borderId="1" xfId="0" applyFont="1" applyBorder="1" applyAlignment="1">
      <alignment horizontal="center" vertical="top" wrapText="1"/>
    </xf>
    <xf numFmtId="0" fontId="13" fillId="0" borderId="0" xfId="0" applyFont="1" applyAlignment="1">
      <alignment horizontal="left" vertical="top" wrapText="1"/>
    </xf>
    <xf numFmtId="0" fontId="8" fillId="0" borderId="1" xfId="0" applyFont="1" applyBorder="1" applyAlignment="1">
      <alignment horizontal="left" wrapText="1"/>
    </xf>
    <xf numFmtId="0" fontId="0" fillId="0" borderId="1" xfId="0" applyBorder="1" applyAlignment="1">
      <alignment horizontal="left" wrapText="1"/>
    </xf>
    <xf numFmtId="3" fontId="8" fillId="0" borderId="1" xfId="0" applyNumberFormat="1" applyFont="1" applyBorder="1" applyAlignment="1">
      <alignment horizontal="center" wrapText="1"/>
    </xf>
    <xf numFmtId="0" fontId="0" fillId="0" borderId="1" xfId="0" applyBorder="1" applyAlignment="1">
      <alignment horizontal="center" wrapText="1"/>
    </xf>
    <xf numFmtId="0" fontId="1" fillId="0" borderId="1" xfId="0" applyFont="1" applyBorder="1" applyAlignment="1">
      <alignment horizontal="left" wrapText="1"/>
    </xf>
    <xf numFmtId="0" fontId="6" fillId="0" borderId="0" xfId="0" applyFont="1" applyAlignment="1">
      <alignment horizontal="center" wrapText="1"/>
    </xf>
    <xf numFmtId="3" fontId="1" fillId="0" borderId="1" xfId="0" applyNumberFormat="1" applyFont="1" applyBorder="1" applyAlignment="1">
      <alignment horizontal="center" wrapText="1"/>
    </xf>
    <xf numFmtId="49" fontId="1" fillId="0" borderId="1" xfId="0" applyNumberFormat="1" applyFont="1" applyBorder="1" applyAlignment="1">
      <alignment horizontal="left" wrapText="1"/>
    </xf>
  </cellXfs>
  <cellStyles count="2">
    <cellStyle name="Звичайни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F404"/>
  <sheetViews>
    <sheetView view="pageBreakPreview" topLeftCell="A237" zoomScale="60" zoomScaleNormal="85" zoomScalePageLayoutView="50" workbookViewId="0">
      <selection activeCell="A241" sqref="A241:A257"/>
    </sheetView>
  </sheetViews>
  <sheetFormatPr defaultColWidth="9.140625" defaultRowHeight="18.75" x14ac:dyDescent="0.3"/>
  <cols>
    <col min="1" max="1" width="43.85546875" style="20" customWidth="1"/>
    <col min="2" max="2" width="135.140625" style="21" customWidth="1"/>
    <col min="3" max="3" width="44.7109375" style="22" customWidth="1"/>
    <col min="4" max="16384" width="9.140625" style="17"/>
  </cols>
  <sheetData>
    <row r="1" spans="1:3" s="10" customFormat="1" ht="65.25" customHeight="1" x14ac:dyDescent="0.35">
      <c r="A1" s="9"/>
      <c r="B1" s="1"/>
      <c r="C1" s="45" t="s">
        <v>362</v>
      </c>
    </row>
    <row r="2" spans="1:3" s="10" customFormat="1" ht="65.25" customHeight="1" x14ac:dyDescent="0.35">
      <c r="A2" s="9"/>
      <c r="B2" s="1"/>
      <c r="C2" s="45"/>
    </row>
    <row r="3" spans="1:3" s="10" customFormat="1" ht="23.25" x14ac:dyDescent="0.35">
      <c r="A3" s="11">
        <v>2600000000</v>
      </c>
      <c r="B3" s="12"/>
      <c r="C3" s="13"/>
    </row>
    <row r="4" spans="1:3" s="10" customFormat="1" ht="23.25" x14ac:dyDescent="0.35">
      <c r="A4" s="14" t="s">
        <v>0</v>
      </c>
      <c r="B4" s="12"/>
      <c r="C4" s="13"/>
    </row>
    <row r="5" spans="1:3" s="10" customFormat="1" ht="23.25" x14ac:dyDescent="0.35">
      <c r="A5" s="15"/>
      <c r="B5" s="12"/>
      <c r="C5" s="13"/>
    </row>
    <row r="6" spans="1:3" s="10" customFormat="1" ht="28.5" customHeight="1" x14ac:dyDescent="0.3">
      <c r="A6" s="51" t="s">
        <v>1</v>
      </c>
      <c r="B6" s="51"/>
      <c r="C6" s="51"/>
    </row>
    <row r="7" spans="1:3" s="10" customFormat="1" ht="23.25" x14ac:dyDescent="0.35">
      <c r="A7" s="9"/>
      <c r="B7" s="12"/>
      <c r="C7" s="13"/>
    </row>
    <row r="8" spans="1:3" s="10" customFormat="1" ht="45" x14ac:dyDescent="0.3">
      <c r="A8" s="2" t="s">
        <v>2</v>
      </c>
      <c r="B8" s="24" t="s">
        <v>3</v>
      </c>
      <c r="C8" s="3" t="s">
        <v>4</v>
      </c>
    </row>
    <row r="9" spans="1:3" ht="46.5" customHeight="1" x14ac:dyDescent="0.35">
      <c r="A9" s="36" t="s">
        <v>5</v>
      </c>
      <c r="B9" s="4" t="s">
        <v>6</v>
      </c>
      <c r="C9" s="25">
        <v>185</v>
      </c>
    </row>
    <row r="10" spans="1:3" ht="23.25" x14ac:dyDescent="0.35">
      <c r="A10" s="36"/>
      <c r="B10" s="4" t="s">
        <v>7</v>
      </c>
      <c r="C10" s="25">
        <v>180</v>
      </c>
    </row>
    <row r="11" spans="1:3" ht="23.25" x14ac:dyDescent="0.35">
      <c r="A11" s="36"/>
      <c r="B11" s="4" t="s">
        <v>8</v>
      </c>
      <c r="C11" s="25">
        <v>1536</v>
      </c>
    </row>
    <row r="12" spans="1:3" ht="22.5" customHeight="1" x14ac:dyDescent="0.3">
      <c r="A12" s="36"/>
      <c r="B12" s="5" t="s">
        <v>9</v>
      </c>
      <c r="C12" s="3">
        <f>C9+C10+C11</f>
        <v>1901</v>
      </c>
    </row>
    <row r="13" spans="1:3" ht="23.25" x14ac:dyDescent="0.35">
      <c r="A13" s="44" t="s">
        <v>10</v>
      </c>
      <c r="B13" s="6" t="s">
        <v>11</v>
      </c>
      <c r="C13" s="26">
        <v>143</v>
      </c>
    </row>
    <row r="14" spans="1:3" ht="23.25" x14ac:dyDescent="0.35">
      <c r="A14" s="44"/>
      <c r="B14" s="6" t="s">
        <v>12</v>
      </c>
      <c r="C14" s="26">
        <v>185</v>
      </c>
    </row>
    <row r="15" spans="1:3" ht="23.25" x14ac:dyDescent="0.35">
      <c r="A15" s="44"/>
      <c r="B15" s="6" t="s">
        <v>13</v>
      </c>
      <c r="C15" s="26">
        <v>204</v>
      </c>
    </row>
    <row r="16" spans="1:3" ht="23.25" x14ac:dyDescent="0.35">
      <c r="A16" s="44"/>
      <c r="B16" s="6" t="s">
        <v>14</v>
      </c>
      <c r="C16" s="26">
        <v>183</v>
      </c>
    </row>
    <row r="17" spans="1:6" ht="23.25" x14ac:dyDescent="0.35">
      <c r="A17" s="44"/>
      <c r="B17" s="6" t="s">
        <v>15</v>
      </c>
      <c r="C17" s="26">
        <v>232</v>
      </c>
    </row>
    <row r="18" spans="1:6" s="16" customFormat="1" ht="23.25" x14ac:dyDescent="0.35">
      <c r="A18" s="44"/>
      <c r="B18" s="6" t="s">
        <v>16</v>
      </c>
      <c r="C18" s="26">
        <v>189</v>
      </c>
      <c r="D18" s="17"/>
      <c r="E18" s="17"/>
      <c r="F18" s="17"/>
    </row>
    <row r="19" spans="1:6" s="16" customFormat="1" ht="23.25" x14ac:dyDescent="0.35">
      <c r="A19" s="44"/>
      <c r="B19" s="6" t="s">
        <v>17</v>
      </c>
      <c r="C19" s="26">
        <v>379</v>
      </c>
      <c r="D19" s="17"/>
      <c r="E19" s="17"/>
      <c r="F19" s="17"/>
    </row>
    <row r="20" spans="1:6" s="16" customFormat="1" ht="23.25" x14ac:dyDescent="0.35">
      <c r="A20" s="44"/>
      <c r="B20" s="6" t="s">
        <v>18</v>
      </c>
      <c r="C20" s="26">
        <v>147</v>
      </c>
      <c r="D20" s="17"/>
      <c r="E20" s="17"/>
      <c r="F20" s="17"/>
    </row>
    <row r="21" spans="1:6" s="16" customFormat="1" ht="23.25" x14ac:dyDescent="0.35">
      <c r="A21" s="44"/>
      <c r="B21" s="6" t="s">
        <v>19</v>
      </c>
      <c r="C21" s="26">
        <v>220</v>
      </c>
      <c r="D21" s="17"/>
      <c r="E21" s="17"/>
      <c r="F21" s="17"/>
    </row>
    <row r="22" spans="1:6" s="16" customFormat="1" ht="46.5" x14ac:dyDescent="0.35">
      <c r="A22" s="44"/>
      <c r="B22" s="6" t="s">
        <v>20</v>
      </c>
      <c r="C22" s="26">
        <v>219</v>
      </c>
      <c r="D22" s="17"/>
      <c r="E22" s="17"/>
      <c r="F22" s="17"/>
    </row>
    <row r="23" spans="1:6" s="16" customFormat="1" ht="46.5" x14ac:dyDescent="0.35">
      <c r="A23" s="44"/>
      <c r="B23" s="6" t="s">
        <v>21</v>
      </c>
      <c r="C23" s="26">
        <v>133</v>
      </c>
      <c r="D23" s="17"/>
      <c r="E23" s="17"/>
      <c r="F23" s="17"/>
    </row>
    <row r="24" spans="1:6" s="16" customFormat="1" ht="46.5" x14ac:dyDescent="0.35">
      <c r="A24" s="44"/>
      <c r="B24" s="6" t="s">
        <v>22</v>
      </c>
      <c r="C24" s="26">
        <v>111</v>
      </c>
      <c r="D24" s="17"/>
      <c r="E24" s="17"/>
      <c r="F24" s="17"/>
    </row>
    <row r="25" spans="1:6" s="16" customFormat="1" ht="46.5" x14ac:dyDescent="0.35">
      <c r="A25" s="44"/>
      <c r="B25" s="6" t="s">
        <v>23</v>
      </c>
      <c r="C25" s="26">
        <v>219</v>
      </c>
      <c r="D25" s="17"/>
      <c r="E25" s="17"/>
      <c r="F25" s="17"/>
    </row>
    <row r="26" spans="1:6" s="16" customFormat="1" ht="46.5" x14ac:dyDescent="0.35">
      <c r="A26" s="44"/>
      <c r="B26" s="6" t="s">
        <v>24</v>
      </c>
      <c r="C26" s="26">
        <v>169</v>
      </c>
      <c r="D26" s="17"/>
      <c r="E26" s="17"/>
      <c r="F26" s="17"/>
    </row>
    <row r="27" spans="1:6" s="16" customFormat="1" ht="46.5" x14ac:dyDescent="0.35">
      <c r="A27" s="44"/>
      <c r="B27" s="6" t="s">
        <v>25</v>
      </c>
      <c r="C27" s="26">
        <v>188</v>
      </c>
      <c r="D27" s="17"/>
      <c r="E27" s="17"/>
      <c r="F27" s="17"/>
    </row>
    <row r="28" spans="1:6" s="16" customFormat="1" ht="46.5" x14ac:dyDescent="0.35">
      <c r="A28" s="44"/>
      <c r="B28" s="6" t="s">
        <v>26</v>
      </c>
      <c r="C28" s="26">
        <v>177</v>
      </c>
      <c r="D28" s="17"/>
      <c r="E28" s="17"/>
      <c r="F28" s="17"/>
    </row>
    <row r="29" spans="1:6" s="16" customFormat="1" ht="46.5" x14ac:dyDescent="0.35">
      <c r="A29" s="44"/>
      <c r="B29" s="6" t="s">
        <v>27</v>
      </c>
      <c r="C29" s="26">
        <v>197</v>
      </c>
      <c r="D29" s="17"/>
      <c r="E29" s="17"/>
      <c r="F29" s="17"/>
    </row>
    <row r="30" spans="1:6" s="16" customFormat="1" ht="46.5" x14ac:dyDescent="0.35">
      <c r="A30" s="44"/>
      <c r="B30" s="6" t="s">
        <v>28</v>
      </c>
      <c r="C30" s="26">
        <v>207</v>
      </c>
      <c r="D30" s="17"/>
      <c r="E30" s="17"/>
      <c r="F30" s="17"/>
    </row>
    <row r="31" spans="1:6" s="16" customFormat="1" ht="46.5" x14ac:dyDescent="0.35">
      <c r="A31" s="44"/>
      <c r="B31" s="6" t="s">
        <v>29</v>
      </c>
      <c r="C31" s="26">
        <f>217+4</f>
        <v>221</v>
      </c>
      <c r="D31" s="17"/>
      <c r="E31" s="17"/>
      <c r="F31" s="17"/>
    </row>
    <row r="32" spans="1:6" s="16" customFormat="1" ht="23.25" x14ac:dyDescent="0.35">
      <c r="A32" s="44"/>
      <c r="B32" s="6" t="s">
        <v>30</v>
      </c>
      <c r="C32" s="26">
        <v>49</v>
      </c>
      <c r="D32" s="17"/>
      <c r="E32" s="17"/>
      <c r="F32" s="17"/>
    </row>
    <row r="33" spans="1:6" s="16" customFormat="1" ht="23.25" x14ac:dyDescent="0.35">
      <c r="A33" s="44"/>
      <c r="B33" s="6" t="s">
        <v>31</v>
      </c>
      <c r="C33" s="26">
        <v>92</v>
      </c>
      <c r="D33" s="17"/>
      <c r="E33" s="17"/>
      <c r="F33" s="17"/>
    </row>
    <row r="34" spans="1:6" ht="23.25" x14ac:dyDescent="0.35">
      <c r="A34" s="44"/>
      <c r="B34" s="6" t="s">
        <v>32</v>
      </c>
      <c r="C34" s="26">
        <v>35</v>
      </c>
    </row>
    <row r="35" spans="1:6" ht="23.25" x14ac:dyDescent="0.35">
      <c r="A35" s="44"/>
      <c r="B35" s="6" t="s">
        <v>33</v>
      </c>
      <c r="C35" s="26">
        <v>262</v>
      </c>
    </row>
    <row r="36" spans="1:6" ht="23.25" x14ac:dyDescent="0.35">
      <c r="A36" s="44"/>
      <c r="B36" s="6" t="s">
        <v>34</v>
      </c>
      <c r="C36" s="26">
        <v>52</v>
      </c>
    </row>
    <row r="37" spans="1:6" ht="46.5" x14ac:dyDescent="0.35">
      <c r="A37" s="44"/>
      <c r="B37" s="6" t="s">
        <v>35</v>
      </c>
      <c r="C37" s="26">
        <v>69</v>
      </c>
    </row>
    <row r="38" spans="1:6" ht="23.25" x14ac:dyDescent="0.35">
      <c r="A38" s="44"/>
      <c r="B38" s="6" t="s">
        <v>36</v>
      </c>
      <c r="C38" s="26">
        <v>97</v>
      </c>
    </row>
    <row r="39" spans="1:6" ht="23.25" x14ac:dyDescent="0.35">
      <c r="A39" s="44"/>
      <c r="B39" s="4" t="s">
        <v>37</v>
      </c>
      <c r="C39" s="26">
        <v>55</v>
      </c>
    </row>
    <row r="40" spans="1:6" ht="23.25" x14ac:dyDescent="0.35">
      <c r="A40" s="44"/>
      <c r="B40" s="4" t="s">
        <v>38</v>
      </c>
      <c r="C40" s="26">
        <v>11</v>
      </c>
    </row>
    <row r="41" spans="1:6" ht="46.5" x14ac:dyDescent="0.35">
      <c r="A41" s="44"/>
      <c r="B41" s="4" t="s">
        <v>39</v>
      </c>
      <c r="C41" s="26">
        <v>24</v>
      </c>
    </row>
    <row r="42" spans="1:6" ht="46.5" x14ac:dyDescent="0.35">
      <c r="A42" s="44"/>
      <c r="B42" s="4" t="s">
        <v>40</v>
      </c>
      <c r="C42" s="26">
        <v>15</v>
      </c>
    </row>
    <row r="43" spans="1:6" ht="46.5" x14ac:dyDescent="0.35">
      <c r="A43" s="44"/>
      <c r="B43" s="4" t="s">
        <v>41</v>
      </c>
      <c r="C43" s="26">
        <v>25</v>
      </c>
    </row>
    <row r="44" spans="1:6" ht="46.5" x14ac:dyDescent="0.35">
      <c r="A44" s="44"/>
      <c r="B44" s="4" t="s">
        <v>42</v>
      </c>
      <c r="C44" s="26">
        <v>25</v>
      </c>
    </row>
    <row r="45" spans="1:6" ht="23.25" x14ac:dyDescent="0.35">
      <c r="A45" s="44"/>
      <c r="B45" s="4" t="s">
        <v>43</v>
      </c>
      <c r="C45" s="26">
        <v>86</v>
      </c>
    </row>
    <row r="46" spans="1:6" ht="23.25" hidden="1" x14ac:dyDescent="0.35">
      <c r="A46" s="44"/>
      <c r="B46" s="4"/>
      <c r="C46" s="26"/>
    </row>
    <row r="47" spans="1:6" ht="23.25" x14ac:dyDescent="0.35">
      <c r="A47" s="44"/>
      <c r="B47" s="4" t="s">
        <v>44</v>
      </c>
      <c r="C47" s="26">
        <v>30</v>
      </c>
    </row>
    <row r="48" spans="1:6" ht="46.5" x14ac:dyDescent="0.35">
      <c r="A48" s="44"/>
      <c r="B48" s="4" t="s">
        <v>45</v>
      </c>
      <c r="C48" s="26">
        <v>33</v>
      </c>
    </row>
    <row r="49" spans="1:3" ht="22.5" x14ac:dyDescent="0.3">
      <c r="A49" s="44"/>
      <c r="B49" s="5" t="s">
        <v>9</v>
      </c>
      <c r="C49" s="3">
        <f>SUM(C13:C48)</f>
        <v>4683</v>
      </c>
    </row>
    <row r="50" spans="1:3" s="18" customFormat="1" ht="23.25" x14ac:dyDescent="0.35">
      <c r="A50" s="44" t="s">
        <v>46</v>
      </c>
      <c r="B50" s="6" t="s">
        <v>47</v>
      </c>
      <c r="C50" s="26">
        <v>18</v>
      </c>
    </row>
    <row r="51" spans="1:3" s="18" customFormat="1" ht="23.25" x14ac:dyDescent="0.35">
      <c r="A51" s="44"/>
      <c r="B51" s="6" t="s">
        <v>48</v>
      </c>
      <c r="C51" s="26">
        <v>22</v>
      </c>
    </row>
    <row r="52" spans="1:3" s="18" customFormat="1" ht="23.25" x14ac:dyDescent="0.35">
      <c r="A52" s="44"/>
      <c r="B52" s="6" t="s">
        <v>49</v>
      </c>
      <c r="C52" s="26">
        <v>32</v>
      </c>
    </row>
    <row r="53" spans="1:3" s="18" customFormat="1" ht="23.25" x14ac:dyDescent="0.35">
      <c r="A53" s="44"/>
      <c r="B53" s="6" t="s">
        <v>50</v>
      </c>
      <c r="C53" s="26">
        <v>118</v>
      </c>
    </row>
    <row r="54" spans="1:3" s="18" customFormat="1" ht="46.5" x14ac:dyDescent="0.35">
      <c r="A54" s="44"/>
      <c r="B54" s="6" t="s">
        <v>51</v>
      </c>
      <c r="C54" s="26">
        <v>19</v>
      </c>
    </row>
    <row r="55" spans="1:3" s="18" customFormat="1" ht="46.5" x14ac:dyDescent="0.35">
      <c r="A55" s="44"/>
      <c r="B55" s="6" t="s">
        <v>52</v>
      </c>
      <c r="C55" s="26">
        <v>18</v>
      </c>
    </row>
    <row r="56" spans="1:3" s="18" customFormat="1" ht="23.25" x14ac:dyDescent="0.35">
      <c r="A56" s="44"/>
      <c r="B56" s="6" t="s">
        <v>53</v>
      </c>
      <c r="C56" s="26">
        <v>17</v>
      </c>
    </row>
    <row r="57" spans="1:3" s="18" customFormat="1" ht="46.5" x14ac:dyDescent="0.35">
      <c r="A57" s="44"/>
      <c r="B57" s="6" t="s">
        <v>54</v>
      </c>
      <c r="C57" s="26">
        <v>10</v>
      </c>
    </row>
    <row r="58" spans="1:3" s="18" customFormat="1" ht="23.25" x14ac:dyDescent="0.35">
      <c r="A58" s="44"/>
      <c r="B58" s="6" t="s">
        <v>55</v>
      </c>
      <c r="C58" s="25">
        <v>230</v>
      </c>
    </row>
    <row r="59" spans="1:3" s="18" customFormat="1" ht="23.25" x14ac:dyDescent="0.35">
      <c r="A59" s="44"/>
      <c r="B59" s="6" t="s">
        <v>56</v>
      </c>
      <c r="C59" s="25">
        <v>59</v>
      </c>
    </row>
    <row r="60" spans="1:3" ht="22.5" x14ac:dyDescent="0.3">
      <c r="A60" s="44"/>
      <c r="B60" s="5" t="s">
        <v>9</v>
      </c>
      <c r="C60" s="3">
        <f>SUM(C50:C59)</f>
        <v>543</v>
      </c>
    </row>
    <row r="61" spans="1:3" s="18" customFormat="1" ht="46.5" x14ac:dyDescent="0.35">
      <c r="A61" s="44" t="s">
        <v>57</v>
      </c>
      <c r="B61" s="6" t="s">
        <v>58</v>
      </c>
      <c r="C61" s="26">
        <v>357</v>
      </c>
    </row>
    <row r="62" spans="1:3" s="18" customFormat="1" ht="46.5" x14ac:dyDescent="0.35">
      <c r="A62" s="44"/>
      <c r="B62" s="6" t="s">
        <v>59</v>
      </c>
      <c r="C62" s="26">
        <v>171</v>
      </c>
    </row>
    <row r="63" spans="1:3" s="18" customFormat="1" ht="46.5" x14ac:dyDescent="0.35">
      <c r="A63" s="44"/>
      <c r="B63" s="6" t="s">
        <v>60</v>
      </c>
      <c r="C63" s="26">
        <v>216</v>
      </c>
    </row>
    <row r="64" spans="1:3" s="18" customFormat="1" ht="23.25" x14ac:dyDescent="0.35">
      <c r="A64" s="44"/>
      <c r="B64" s="6" t="s">
        <v>61</v>
      </c>
      <c r="C64" s="26">
        <v>119</v>
      </c>
    </row>
    <row r="65" spans="1:3" s="18" customFormat="1" ht="46.5" x14ac:dyDescent="0.35">
      <c r="A65" s="44"/>
      <c r="B65" s="6" t="s">
        <v>62</v>
      </c>
      <c r="C65" s="26">
        <v>191</v>
      </c>
    </row>
    <row r="66" spans="1:3" s="18" customFormat="1" ht="46.5" x14ac:dyDescent="0.35">
      <c r="A66" s="44"/>
      <c r="B66" s="6" t="s">
        <v>63</v>
      </c>
      <c r="C66" s="26">
        <v>488</v>
      </c>
    </row>
    <row r="67" spans="1:3" s="18" customFormat="1" ht="46.5" x14ac:dyDescent="0.35">
      <c r="A67" s="44"/>
      <c r="B67" s="6" t="s">
        <v>64</v>
      </c>
      <c r="C67" s="26">
        <v>227</v>
      </c>
    </row>
    <row r="68" spans="1:3" s="18" customFormat="1" ht="23.25" x14ac:dyDescent="0.35">
      <c r="A68" s="44"/>
      <c r="B68" s="6" t="s">
        <v>65</v>
      </c>
      <c r="C68" s="26">
        <v>38</v>
      </c>
    </row>
    <row r="69" spans="1:3" s="18" customFormat="1" ht="23.25" x14ac:dyDescent="0.35">
      <c r="A69" s="44"/>
      <c r="B69" s="6" t="s">
        <v>66</v>
      </c>
      <c r="C69" s="26">
        <v>58</v>
      </c>
    </row>
    <row r="70" spans="1:3" s="18" customFormat="1" ht="46.5" x14ac:dyDescent="0.35">
      <c r="A70" s="44"/>
      <c r="B70" s="6" t="s">
        <v>67</v>
      </c>
      <c r="C70" s="26">
        <v>76</v>
      </c>
    </row>
    <row r="71" spans="1:3" s="18" customFormat="1" ht="46.5" x14ac:dyDescent="0.35">
      <c r="A71" s="44"/>
      <c r="B71" s="6" t="s">
        <v>68</v>
      </c>
      <c r="C71" s="26">
        <v>38</v>
      </c>
    </row>
    <row r="72" spans="1:3" s="18" customFormat="1" ht="46.5" x14ac:dyDescent="0.35">
      <c r="A72" s="44"/>
      <c r="B72" s="6" t="s">
        <v>69</v>
      </c>
      <c r="C72" s="26">
        <v>46</v>
      </c>
    </row>
    <row r="73" spans="1:3" s="18" customFormat="1" ht="23.25" x14ac:dyDescent="0.35">
      <c r="A73" s="44"/>
      <c r="B73" s="6" t="s">
        <v>70</v>
      </c>
      <c r="C73" s="26">
        <v>42</v>
      </c>
    </row>
    <row r="74" spans="1:3" s="18" customFormat="1" ht="46.5" x14ac:dyDescent="0.35">
      <c r="A74" s="44"/>
      <c r="B74" s="6" t="s">
        <v>71</v>
      </c>
      <c r="C74" s="26">
        <v>29</v>
      </c>
    </row>
    <row r="75" spans="1:3" s="18" customFormat="1" ht="46.5" x14ac:dyDescent="0.35">
      <c r="A75" s="44"/>
      <c r="B75" s="6" t="s">
        <v>72</v>
      </c>
      <c r="C75" s="26">
        <v>78</v>
      </c>
    </row>
    <row r="76" spans="1:3" s="18" customFormat="1" ht="46.5" x14ac:dyDescent="0.35">
      <c r="A76" s="44"/>
      <c r="B76" s="6" t="s">
        <v>73</v>
      </c>
      <c r="C76" s="26">
        <v>12</v>
      </c>
    </row>
    <row r="77" spans="1:3" s="18" customFormat="1" ht="46.5" x14ac:dyDescent="0.35">
      <c r="A77" s="44"/>
      <c r="B77" s="6" t="s">
        <v>74</v>
      </c>
      <c r="C77" s="26">
        <v>14</v>
      </c>
    </row>
    <row r="78" spans="1:3" s="18" customFormat="1" ht="46.5" x14ac:dyDescent="0.35">
      <c r="A78" s="44"/>
      <c r="B78" s="6" t="s">
        <v>75</v>
      </c>
      <c r="C78" s="26">
        <v>21</v>
      </c>
    </row>
    <row r="79" spans="1:3" s="18" customFormat="1" ht="46.5" x14ac:dyDescent="0.35">
      <c r="A79" s="44"/>
      <c r="B79" s="6" t="s">
        <v>76</v>
      </c>
      <c r="C79" s="26">
        <v>34</v>
      </c>
    </row>
    <row r="80" spans="1:3" s="18" customFormat="1" ht="46.5" x14ac:dyDescent="0.35">
      <c r="A80" s="44"/>
      <c r="B80" s="6" t="s">
        <v>77</v>
      </c>
      <c r="C80" s="26">
        <f>46+7</f>
        <v>53</v>
      </c>
    </row>
    <row r="81" spans="1:3" s="18" customFormat="1" ht="46.5" x14ac:dyDescent="0.35">
      <c r="A81" s="44"/>
      <c r="B81" s="6" t="s">
        <v>78</v>
      </c>
      <c r="C81" s="26">
        <v>94</v>
      </c>
    </row>
    <row r="82" spans="1:3" s="18" customFormat="1" ht="46.5" x14ac:dyDescent="0.35">
      <c r="A82" s="44"/>
      <c r="B82" s="6" t="s">
        <v>79</v>
      </c>
      <c r="C82" s="26">
        <v>100</v>
      </c>
    </row>
    <row r="83" spans="1:3" s="18" customFormat="1" ht="46.5" x14ac:dyDescent="0.35">
      <c r="A83" s="44"/>
      <c r="B83" s="6" t="s">
        <v>80</v>
      </c>
      <c r="C83" s="26">
        <v>78</v>
      </c>
    </row>
    <row r="84" spans="1:3" s="18" customFormat="1" ht="23.25" x14ac:dyDescent="0.35">
      <c r="A84" s="44"/>
      <c r="B84" s="6" t="s">
        <v>81</v>
      </c>
      <c r="C84" s="26">
        <v>20</v>
      </c>
    </row>
    <row r="85" spans="1:3" s="18" customFormat="1" ht="23.25" x14ac:dyDescent="0.35">
      <c r="A85" s="44"/>
      <c r="B85" s="6" t="s">
        <v>82</v>
      </c>
      <c r="C85" s="26">
        <v>50</v>
      </c>
    </row>
    <row r="86" spans="1:3" s="18" customFormat="1" ht="23.25" x14ac:dyDescent="0.35">
      <c r="A86" s="44"/>
      <c r="B86" s="6" t="s">
        <v>83</v>
      </c>
      <c r="C86" s="26">
        <v>42</v>
      </c>
    </row>
    <row r="87" spans="1:3" s="18" customFormat="1" ht="46.5" x14ac:dyDescent="0.35">
      <c r="A87" s="44"/>
      <c r="B87" s="6" t="s">
        <v>84</v>
      </c>
      <c r="C87" s="26">
        <v>59</v>
      </c>
    </row>
    <row r="88" spans="1:3" s="18" customFormat="1" ht="46.5" x14ac:dyDescent="0.35">
      <c r="A88" s="44"/>
      <c r="B88" s="6" t="s">
        <v>85</v>
      </c>
      <c r="C88" s="26">
        <v>99</v>
      </c>
    </row>
    <row r="89" spans="1:3" s="18" customFormat="1" ht="23.25" x14ac:dyDescent="0.35">
      <c r="A89" s="44"/>
      <c r="B89" s="6" t="s">
        <v>86</v>
      </c>
      <c r="C89" s="26">
        <v>9</v>
      </c>
    </row>
    <row r="90" spans="1:3" s="18" customFormat="1" ht="23.25" x14ac:dyDescent="0.35">
      <c r="A90" s="44"/>
      <c r="B90" s="6" t="s">
        <v>87</v>
      </c>
      <c r="C90" s="26">
        <v>43</v>
      </c>
    </row>
    <row r="91" spans="1:3" s="18" customFormat="1" ht="23.25" x14ac:dyDescent="0.35">
      <c r="A91" s="44"/>
      <c r="B91" s="6" t="s">
        <v>88</v>
      </c>
      <c r="C91" s="26">
        <v>24</v>
      </c>
    </row>
    <row r="92" spans="1:3" s="18" customFormat="1" ht="23.25" x14ac:dyDescent="0.35">
      <c r="A92" s="44"/>
      <c r="B92" s="6" t="s">
        <v>89</v>
      </c>
      <c r="C92" s="26">
        <v>42</v>
      </c>
    </row>
    <row r="93" spans="1:3" s="18" customFormat="1" ht="23.25" x14ac:dyDescent="0.35">
      <c r="A93" s="44"/>
      <c r="B93" s="6" t="s">
        <v>90</v>
      </c>
      <c r="C93" s="26">
        <v>44</v>
      </c>
    </row>
    <row r="94" spans="1:3" s="18" customFormat="1" ht="23.25" x14ac:dyDescent="0.35">
      <c r="A94" s="44"/>
      <c r="B94" s="6" t="s">
        <v>91</v>
      </c>
      <c r="C94" s="26">
        <v>37</v>
      </c>
    </row>
    <row r="95" spans="1:3" s="18" customFormat="1" ht="23.25" x14ac:dyDescent="0.35">
      <c r="A95" s="44"/>
      <c r="B95" s="6" t="s">
        <v>92</v>
      </c>
      <c r="C95" s="26">
        <v>40</v>
      </c>
    </row>
    <row r="96" spans="1:3" s="18" customFormat="1" ht="23.25" x14ac:dyDescent="0.35">
      <c r="A96" s="44"/>
      <c r="B96" s="6" t="s">
        <v>93</v>
      </c>
      <c r="C96" s="26">
        <v>416</v>
      </c>
    </row>
    <row r="97" spans="1:3" s="18" customFormat="1" ht="46.5" x14ac:dyDescent="0.35">
      <c r="A97" s="44"/>
      <c r="B97" s="6" t="s">
        <v>94</v>
      </c>
      <c r="C97" s="26">
        <v>15</v>
      </c>
    </row>
    <row r="98" spans="1:3" s="18" customFormat="1" ht="46.5" x14ac:dyDescent="0.35">
      <c r="A98" s="44"/>
      <c r="B98" s="6" t="s">
        <v>95</v>
      </c>
      <c r="C98" s="26">
        <v>7</v>
      </c>
    </row>
    <row r="99" spans="1:3" s="18" customFormat="1" ht="23.25" x14ac:dyDescent="0.35">
      <c r="A99" s="44"/>
      <c r="B99" s="6" t="s">
        <v>96</v>
      </c>
      <c r="C99" s="26">
        <v>43</v>
      </c>
    </row>
    <row r="100" spans="1:3" s="18" customFormat="1" ht="23.25" x14ac:dyDescent="0.35">
      <c r="A100" s="44"/>
      <c r="B100" s="6" t="s">
        <v>97</v>
      </c>
      <c r="C100" s="26">
        <v>20</v>
      </c>
    </row>
    <row r="101" spans="1:3" s="18" customFormat="1" ht="23.25" x14ac:dyDescent="0.35">
      <c r="A101" s="44"/>
      <c r="B101" s="6" t="s">
        <v>98</v>
      </c>
      <c r="C101" s="26">
        <v>264</v>
      </c>
    </row>
    <row r="102" spans="1:3" s="18" customFormat="1" ht="23.25" x14ac:dyDescent="0.35">
      <c r="A102" s="44"/>
      <c r="B102" s="6" t="s">
        <v>99</v>
      </c>
      <c r="C102" s="26">
        <v>64</v>
      </c>
    </row>
    <row r="103" spans="1:3" s="18" customFormat="1" ht="23.25" x14ac:dyDescent="0.35">
      <c r="A103" s="44"/>
      <c r="B103" s="6" t="s">
        <v>100</v>
      </c>
      <c r="C103" s="26">
        <v>99</v>
      </c>
    </row>
    <row r="104" spans="1:3" s="18" customFormat="1" ht="46.5" x14ac:dyDescent="0.35">
      <c r="A104" s="44"/>
      <c r="B104" s="6" t="s">
        <v>101</v>
      </c>
      <c r="C104" s="26">
        <v>103</v>
      </c>
    </row>
    <row r="105" spans="1:3" s="18" customFormat="1" ht="23.25" x14ac:dyDescent="0.35">
      <c r="A105" s="44"/>
      <c r="B105" s="6" t="s">
        <v>102</v>
      </c>
      <c r="C105" s="26">
        <v>90</v>
      </c>
    </row>
    <row r="106" spans="1:3" s="18" customFormat="1" ht="23.25" x14ac:dyDescent="0.35">
      <c r="A106" s="44"/>
      <c r="B106" s="6" t="s">
        <v>103</v>
      </c>
      <c r="C106" s="26">
        <v>60</v>
      </c>
    </row>
    <row r="107" spans="1:3" s="18" customFormat="1" ht="23.25" x14ac:dyDescent="0.35">
      <c r="A107" s="44"/>
      <c r="B107" s="6" t="s">
        <v>104</v>
      </c>
      <c r="C107" s="26">
        <v>60</v>
      </c>
    </row>
    <row r="108" spans="1:3" s="18" customFormat="1" ht="23.25" x14ac:dyDescent="0.35">
      <c r="A108" s="44"/>
      <c r="B108" s="6" t="s">
        <v>105</v>
      </c>
      <c r="C108" s="26">
        <v>77</v>
      </c>
    </row>
    <row r="109" spans="1:3" s="18" customFormat="1" ht="23.25" x14ac:dyDescent="0.35">
      <c r="A109" s="44"/>
      <c r="B109" s="6" t="s">
        <v>106</v>
      </c>
      <c r="C109" s="26">
        <v>73</v>
      </c>
    </row>
    <row r="110" spans="1:3" s="18" customFormat="1" ht="23.25" x14ac:dyDescent="0.35">
      <c r="A110" s="44"/>
      <c r="B110" s="6" t="s">
        <v>107</v>
      </c>
      <c r="C110" s="26">
        <v>29</v>
      </c>
    </row>
    <row r="111" spans="1:3" s="18" customFormat="1" ht="23.25" x14ac:dyDescent="0.35">
      <c r="A111" s="44"/>
      <c r="B111" s="6" t="s">
        <v>108</v>
      </c>
      <c r="C111" s="26">
        <v>18</v>
      </c>
    </row>
    <row r="112" spans="1:3" s="18" customFormat="1" ht="23.25" x14ac:dyDescent="0.35">
      <c r="A112" s="44"/>
      <c r="B112" s="6" t="s">
        <v>109</v>
      </c>
      <c r="C112" s="26">
        <v>23</v>
      </c>
    </row>
    <row r="113" spans="1:3" s="18" customFormat="1" ht="23.25" x14ac:dyDescent="0.35">
      <c r="A113" s="44"/>
      <c r="B113" s="6" t="s">
        <v>110</v>
      </c>
      <c r="C113" s="26">
        <v>24</v>
      </c>
    </row>
    <row r="114" spans="1:3" s="18" customFormat="1" ht="23.25" x14ac:dyDescent="0.35">
      <c r="A114" s="44"/>
      <c r="B114" s="6" t="s">
        <v>111</v>
      </c>
      <c r="C114" s="26">
        <v>57</v>
      </c>
    </row>
    <row r="115" spans="1:3" s="18" customFormat="1" ht="23.25" x14ac:dyDescent="0.35">
      <c r="A115" s="44"/>
      <c r="B115" s="6" t="s">
        <v>112</v>
      </c>
      <c r="C115" s="26">
        <v>8</v>
      </c>
    </row>
    <row r="116" spans="1:3" s="18" customFormat="1" ht="23.25" x14ac:dyDescent="0.35">
      <c r="A116" s="44"/>
      <c r="B116" s="6" t="s">
        <v>113</v>
      </c>
      <c r="C116" s="26">
        <v>19</v>
      </c>
    </row>
    <row r="117" spans="1:3" s="18" customFormat="1" ht="23.25" x14ac:dyDescent="0.35">
      <c r="A117" s="44"/>
      <c r="B117" s="6" t="s">
        <v>114</v>
      </c>
      <c r="C117" s="26">
        <v>19</v>
      </c>
    </row>
    <row r="118" spans="1:3" s="18" customFormat="1" ht="23.25" x14ac:dyDescent="0.35">
      <c r="A118" s="44"/>
      <c r="B118" s="6" t="s">
        <v>115</v>
      </c>
      <c r="C118" s="26">
        <v>32</v>
      </c>
    </row>
    <row r="119" spans="1:3" s="18" customFormat="1" ht="23.25" x14ac:dyDescent="0.35">
      <c r="A119" s="44"/>
      <c r="B119" s="6" t="s">
        <v>116</v>
      </c>
      <c r="C119" s="26">
        <v>108</v>
      </c>
    </row>
    <row r="120" spans="1:3" s="18" customFormat="1" ht="46.5" x14ac:dyDescent="0.35">
      <c r="A120" s="44"/>
      <c r="B120" s="6" t="s">
        <v>117</v>
      </c>
      <c r="C120" s="26">
        <v>43</v>
      </c>
    </row>
    <row r="121" spans="1:3" s="18" customFormat="1" ht="23.25" x14ac:dyDescent="0.35">
      <c r="A121" s="44"/>
      <c r="B121" s="6" t="s">
        <v>118</v>
      </c>
      <c r="C121" s="26">
        <v>136</v>
      </c>
    </row>
    <row r="122" spans="1:3" s="18" customFormat="1" ht="23.25" x14ac:dyDescent="0.35">
      <c r="A122" s="44"/>
      <c r="B122" s="6" t="s">
        <v>119</v>
      </c>
      <c r="C122" s="26">
        <v>66</v>
      </c>
    </row>
    <row r="123" spans="1:3" s="18" customFormat="1" ht="23.25" x14ac:dyDescent="0.35">
      <c r="A123" s="44"/>
      <c r="B123" s="6" t="s">
        <v>120</v>
      </c>
      <c r="C123" s="26">
        <v>36</v>
      </c>
    </row>
    <row r="124" spans="1:3" ht="22.5" x14ac:dyDescent="0.3">
      <c r="A124" s="44"/>
      <c r="B124" s="5" t="s">
        <v>9</v>
      </c>
      <c r="C124" s="3">
        <f>SUM(C61:C123)</f>
        <v>5098</v>
      </c>
    </row>
    <row r="125" spans="1:3" s="18" customFormat="1" ht="23.25" x14ac:dyDescent="0.35">
      <c r="A125" s="44" t="s">
        <v>121</v>
      </c>
      <c r="B125" s="6" t="s">
        <v>122</v>
      </c>
      <c r="C125" s="26">
        <v>36</v>
      </c>
    </row>
    <row r="126" spans="1:3" s="18" customFormat="1" ht="23.25" x14ac:dyDescent="0.35">
      <c r="A126" s="44"/>
      <c r="B126" s="6" t="s">
        <v>123</v>
      </c>
      <c r="C126" s="26">
        <v>32</v>
      </c>
    </row>
    <row r="127" spans="1:3" s="18" customFormat="1" ht="23.25" x14ac:dyDescent="0.35">
      <c r="A127" s="44"/>
      <c r="B127" s="6" t="s">
        <v>124</v>
      </c>
      <c r="C127" s="26">
        <v>16</v>
      </c>
    </row>
    <row r="128" spans="1:3" s="18" customFormat="1" ht="23.25" x14ac:dyDescent="0.35">
      <c r="A128" s="44"/>
      <c r="B128" s="6" t="s">
        <v>125</v>
      </c>
      <c r="C128" s="26">
        <v>26</v>
      </c>
    </row>
    <row r="129" spans="1:3" s="18" customFormat="1" ht="23.25" x14ac:dyDescent="0.35">
      <c r="A129" s="44"/>
      <c r="B129" s="6" t="s">
        <v>126</v>
      </c>
      <c r="C129" s="26">
        <v>26</v>
      </c>
    </row>
    <row r="130" spans="1:3" s="18" customFormat="1" ht="23.25" x14ac:dyDescent="0.35">
      <c r="A130" s="44"/>
      <c r="B130" s="6" t="s">
        <v>127</v>
      </c>
      <c r="C130" s="26">
        <v>52</v>
      </c>
    </row>
    <row r="131" spans="1:3" s="18" customFormat="1" ht="23.25" x14ac:dyDescent="0.35">
      <c r="A131" s="44"/>
      <c r="B131" s="6" t="s">
        <v>128</v>
      </c>
      <c r="C131" s="26">
        <v>19</v>
      </c>
    </row>
    <row r="132" spans="1:3" s="18" customFormat="1" ht="23.25" x14ac:dyDescent="0.35">
      <c r="A132" s="44"/>
      <c r="B132" s="6" t="s">
        <v>129</v>
      </c>
      <c r="C132" s="26">
        <v>30</v>
      </c>
    </row>
    <row r="133" spans="1:3" s="18" customFormat="1" ht="23.25" x14ac:dyDescent="0.35">
      <c r="A133" s="44"/>
      <c r="B133" s="6" t="s">
        <v>130</v>
      </c>
      <c r="C133" s="26">
        <v>40</v>
      </c>
    </row>
    <row r="134" spans="1:3" s="18" customFormat="1" ht="23.25" x14ac:dyDescent="0.35">
      <c r="A134" s="44"/>
      <c r="B134" s="6" t="s">
        <v>131</v>
      </c>
      <c r="C134" s="26">
        <v>34</v>
      </c>
    </row>
    <row r="135" spans="1:3" s="18" customFormat="1" ht="23.25" x14ac:dyDescent="0.35">
      <c r="A135" s="44"/>
      <c r="B135" s="6" t="s">
        <v>132</v>
      </c>
      <c r="C135" s="26">
        <v>13</v>
      </c>
    </row>
    <row r="136" spans="1:3" s="18" customFormat="1" ht="23.25" x14ac:dyDescent="0.35">
      <c r="A136" s="44"/>
      <c r="B136" s="6" t="s">
        <v>133</v>
      </c>
      <c r="C136" s="26">
        <v>28</v>
      </c>
    </row>
    <row r="137" spans="1:3" s="18" customFormat="1" ht="23.25" x14ac:dyDescent="0.35">
      <c r="A137" s="44"/>
      <c r="B137" s="6" t="s">
        <v>134</v>
      </c>
      <c r="C137" s="26">
        <v>13</v>
      </c>
    </row>
    <row r="138" spans="1:3" s="18" customFormat="1" ht="23.25" x14ac:dyDescent="0.35">
      <c r="A138" s="44"/>
      <c r="B138" s="6" t="s">
        <v>135</v>
      </c>
      <c r="C138" s="26">
        <v>29</v>
      </c>
    </row>
    <row r="139" spans="1:3" s="18" customFormat="1" ht="23.25" x14ac:dyDescent="0.35">
      <c r="A139" s="44"/>
      <c r="B139" s="6" t="s">
        <v>136</v>
      </c>
      <c r="C139" s="26">
        <v>18</v>
      </c>
    </row>
    <row r="140" spans="1:3" s="18" customFormat="1" ht="23.25" x14ac:dyDescent="0.35">
      <c r="A140" s="44"/>
      <c r="B140" s="6" t="s">
        <v>137</v>
      </c>
      <c r="C140" s="26">
        <v>29</v>
      </c>
    </row>
    <row r="141" spans="1:3" s="18" customFormat="1" ht="23.25" x14ac:dyDescent="0.35">
      <c r="A141" s="44"/>
      <c r="B141" s="6" t="s">
        <v>138</v>
      </c>
      <c r="C141" s="26">
        <v>19</v>
      </c>
    </row>
    <row r="142" spans="1:3" s="18" customFormat="1" ht="23.25" x14ac:dyDescent="0.35">
      <c r="A142" s="44"/>
      <c r="B142" s="6" t="s">
        <v>139</v>
      </c>
      <c r="C142" s="26">
        <v>20</v>
      </c>
    </row>
    <row r="143" spans="1:3" s="18" customFormat="1" ht="23.25" x14ac:dyDescent="0.35">
      <c r="A143" s="44"/>
      <c r="B143" s="6" t="s">
        <v>140</v>
      </c>
      <c r="C143" s="26">
        <v>22</v>
      </c>
    </row>
    <row r="144" spans="1:3" s="18" customFormat="1" ht="23.25" x14ac:dyDescent="0.35">
      <c r="A144" s="44"/>
      <c r="B144" s="6" t="s">
        <v>141</v>
      </c>
      <c r="C144" s="26">
        <v>21</v>
      </c>
    </row>
    <row r="145" spans="1:3" s="18" customFormat="1" ht="23.25" x14ac:dyDescent="0.35">
      <c r="A145" s="44"/>
      <c r="B145" s="6" t="s">
        <v>142</v>
      </c>
      <c r="C145" s="26">
        <v>27</v>
      </c>
    </row>
    <row r="146" spans="1:3" s="18" customFormat="1" ht="23.25" x14ac:dyDescent="0.35">
      <c r="A146" s="44"/>
      <c r="B146" s="6" t="s">
        <v>143</v>
      </c>
      <c r="C146" s="26">
        <v>15</v>
      </c>
    </row>
    <row r="147" spans="1:3" s="18" customFormat="1" ht="23.25" x14ac:dyDescent="0.35">
      <c r="A147" s="44"/>
      <c r="B147" s="6" t="s">
        <v>144</v>
      </c>
      <c r="C147" s="26">
        <v>31</v>
      </c>
    </row>
    <row r="148" spans="1:3" s="18" customFormat="1" ht="23.25" x14ac:dyDescent="0.35">
      <c r="A148" s="44"/>
      <c r="B148" s="6" t="s">
        <v>145</v>
      </c>
      <c r="C148" s="26">
        <v>26</v>
      </c>
    </row>
    <row r="149" spans="1:3" s="18" customFormat="1" ht="23.25" x14ac:dyDescent="0.35">
      <c r="A149" s="44"/>
      <c r="B149" s="6" t="s">
        <v>146</v>
      </c>
      <c r="C149" s="26">
        <v>23</v>
      </c>
    </row>
    <row r="150" spans="1:3" s="18" customFormat="1" ht="23.25" x14ac:dyDescent="0.35">
      <c r="A150" s="44"/>
      <c r="B150" s="6" t="s">
        <v>147</v>
      </c>
      <c r="C150" s="26">
        <v>11</v>
      </c>
    </row>
    <row r="151" spans="1:3" s="18" customFormat="1" ht="23.25" x14ac:dyDescent="0.35">
      <c r="A151" s="44"/>
      <c r="B151" s="6" t="s">
        <v>148</v>
      </c>
      <c r="C151" s="26">
        <v>17</v>
      </c>
    </row>
    <row r="152" spans="1:3" s="18" customFormat="1" ht="23.25" x14ac:dyDescent="0.35">
      <c r="A152" s="44"/>
      <c r="B152" s="6" t="s">
        <v>149</v>
      </c>
      <c r="C152" s="26">
        <v>30</v>
      </c>
    </row>
    <row r="153" spans="1:3" s="18" customFormat="1" ht="23.25" x14ac:dyDescent="0.35">
      <c r="A153" s="44"/>
      <c r="B153" s="6" t="s">
        <v>150</v>
      </c>
      <c r="C153" s="26">
        <v>14</v>
      </c>
    </row>
    <row r="154" spans="1:3" s="18" customFormat="1" ht="23.25" x14ac:dyDescent="0.35">
      <c r="A154" s="44"/>
      <c r="B154" s="6" t="s">
        <v>151</v>
      </c>
      <c r="C154" s="26">
        <v>15</v>
      </c>
    </row>
    <row r="155" spans="1:3" s="18" customFormat="1" ht="23.25" x14ac:dyDescent="0.35">
      <c r="A155" s="44"/>
      <c r="B155" s="6" t="s">
        <v>152</v>
      </c>
      <c r="C155" s="26">
        <v>49</v>
      </c>
    </row>
    <row r="156" spans="1:3" s="18" customFormat="1" ht="23.25" x14ac:dyDescent="0.35">
      <c r="A156" s="44"/>
      <c r="B156" s="6" t="s">
        <v>153</v>
      </c>
      <c r="C156" s="26">
        <v>28</v>
      </c>
    </row>
    <row r="157" spans="1:3" s="18" customFormat="1" ht="23.25" x14ac:dyDescent="0.35">
      <c r="A157" s="44"/>
      <c r="B157" s="6" t="s">
        <v>154</v>
      </c>
      <c r="C157" s="26">
        <v>37</v>
      </c>
    </row>
    <row r="158" spans="1:3" s="18" customFormat="1" ht="23.25" x14ac:dyDescent="0.35">
      <c r="A158" s="44"/>
      <c r="B158" s="6" t="s">
        <v>155</v>
      </c>
      <c r="C158" s="26">
        <v>70</v>
      </c>
    </row>
    <row r="159" spans="1:3" s="18" customFormat="1" ht="23.25" x14ac:dyDescent="0.35">
      <c r="A159" s="44"/>
      <c r="B159" s="6" t="s">
        <v>156</v>
      </c>
      <c r="C159" s="26">
        <v>50</v>
      </c>
    </row>
    <row r="160" spans="1:3" s="18" customFormat="1" ht="23.25" x14ac:dyDescent="0.35">
      <c r="A160" s="44"/>
      <c r="B160" s="6" t="s">
        <v>157</v>
      </c>
      <c r="C160" s="26">
        <v>38</v>
      </c>
    </row>
    <row r="161" spans="1:3" s="18" customFormat="1" ht="23.25" x14ac:dyDescent="0.35">
      <c r="A161" s="44"/>
      <c r="B161" s="6" t="s">
        <v>360</v>
      </c>
      <c r="C161" s="26">
        <v>12</v>
      </c>
    </row>
    <row r="162" spans="1:3" s="18" customFormat="1" ht="23.25" x14ac:dyDescent="0.35">
      <c r="A162" s="44"/>
      <c r="B162" s="6" t="s">
        <v>158</v>
      </c>
      <c r="C162" s="26">
        <v>21</v>
      </c>
    </row>
    <row r="163" spans="1:3" s="18" customFormat="1" ht="23.25" x14ac:dyDescent="0.35">
      <c r="A163" s="44"/>
      <c r="B163" s="6" t="s">
        <v>159</v>
      </c>
      <c r="C163" s="26">
        <v>15</v>
      </c>
    </row>
    <row r="164" spans="1:3" s="18" customFormat="1" ht="23.25" x14ac:dyDescent="0.35">
      <c r="A164" s="44"/>
      <c r="B164" s="6" t="s">
        <v>160</v>
      </c>
      <c r="C164" s="26">
        <v>21</v>
      </c>
    </row>
    <row r="165" spans="1:3" s="18" customFormat="1" ht="23.25" x14ac:dyDescent="0.35">
      <c r="A165" s="44"/>
      <c r="B165" s="6" t="s">
        <v>161</v>
      </c>
      <c r="C165" s="26">
        <v>14</v>
      </c>
    </row>
    <row r="166" spans="1:3" s="18" customFormat="1" ht="23.25" x14ac:dyDescent="0.35">
      <c r="A166" s="44"/>
      <c r="B166" s="6" t="s">
        <v>162</v>
      </c>
      <c r="C166" s="26">
        <v>23</v>
      </c>
    </row>
    <row r="167" spans="1:3" s="18" customFormat="1" ht="46.5" x14ac:dyDescent="0.35">
      <c r="A167" s="44"/>
      <c r="B167" s="6" t="s">
        <v>163</v>
      </c>
      <c r="C167" s="26">
        <v>17</v>
      </c>
    </row>
    <row r="168" spans="1:3" s="18" customFormat="1" ht="23.25" x14ac:dyDescent="0.35">
      <c r="A168" s="44"/>
      <c r="B168" s="6" t="s">
        <v>164</v>
      </c>
      <c r="C168" s="26">
        <v>37</v>
      </c>
    </row>
    <row r="169" spans="1:3" s="18" customFormat="1" ht="46.5" x14ac:dyDescent="0.35">
      <c r="A169" s="44"/>
      <c r="B169" s="6" t="s">
        <v>165</v>
      </c>
      <c r="C169" s="26">
        <v>22</v>
      </c>
    </row>
    <row r="170" spans="1:3" s="18" customFormat="1" ht="23.25" x14ac:dyDescent="0.35">
      <c r="A170" s="44"/>
      <c r="B170" s="6" t="s">
        <v>166</v>
      </c>
      <c r="C170" s="26">
        <v>19</v>
      </c>
    </row>
    <row r="171" spans="1:3" s="18" customFormat="1" ht="23.25" x14ac:dyDescent="0.35">
      <c r="A171" s="44"/>
      <c r="B171" s="6" t="s">
        <v>167</v>
      </c>
      <c r="C171" s="26">
        <v>13</v>
      </c>
    </row>
    <row r="172" spans="1:3" s="18" customFormat="1" ht="46.5" x14ac:dyDescent="0.35">
      <c r="A172" s="44"/>
      <c r="B172" s="6" t="s">
        <v>168</v>
      </c>
      <c r="C172" s="26">
        <v>15</v>
      </c>
    </row>
    <row r="173" spans="1:3" s="18" customFormat="1" ht="46.5" x14ac:dyDescent="0.35">
      <c r="A173" s="44"/>
      <c r="B173" s="6" t="s">
        <v>169</v>
      </c>
      <c r="C173" s="26">
        <v>11</v>
      </c>
    </row>
    <row r="174" spans="1:3" s="18" customFormat="1" ht="46.5" x14ac:dyDescent="0.35">
      <c r="A174" s="44"/>
      <c r="B174" s="6" t="s">
        <v>170</v>
      </c>
      <c r="C174" s="26">
        <v>21</v>
      </c>
    </row>
    <row r="175" spans="1:3" s="18" customFormat="1" ht="23.25" x14ac:dyDescent="0.35">
      <c r="A175" s="44"/>
      <c r="B175" s="6" t="s">
        <v>171</v>
      </c>
      <c r="C175" s="26">
        <v>12</v>
      </c>
    </row>
    <row r="176" spans="1:3" s="18" customFormat="1" ht="23.25" x14ac:dyDescent="0.35">
      <c r="A176" s="44"/>
      <c r="B176" s="6" t="s">
        <v>172</v>
      </c>
      <c r="C176" s="26">
        <v>21</v>
      </c>
    </row>
    <row r="177" spans="1:3" s="18" customFormat="1" ht="23.25" x14ac:dyDescent="0.35">
      <c r="A177" s="44"/>
      <c r="B177" s="6" t="s">
        <v>173</v>
      </c>
      <c r="C177" s="26">
        <v>147</v>
      </c>
    </row>
    <row r="178" spans="1:3" s="18" customFormat="1" ht="23.25" x14ac:dyDescent="0.35">
      <c r="A178" s="44"/>
      <c r="B178" s="6" t="s">
        <v>174</v>
      </c>
      <c r="C178" s="26">
        <v>117</v>
      </c>
    </row>
    <row r="179" spans="1:3" s="18" customFormat="1" ht="23.25" x14ac:dyDescent="0.35">
      <c r="A179" s="44"/>
      <c r="B179" s="6" t="s">
        <v>175</v>
      </c>
      <c r="C179" s="26">
        <v>33</v>
      </c>
    </row>
    <row r="180" spans="1:3" s="18" customFormat="1" ht="46.5" x14ac:dyDescent="0.35">
      <c r="A180" s="44"/>
      <c r="B180" s="6" t="s">
        <v>176</v>
      </c>
      <c r="C180" s="26">
        <v>29</v>
      </c>
    </row>
    <row r="181" spans="1:3" s="18" customFormat="1" ht="23.25" x14ac:dyDescent="0.35">
      <c r="A181" s="44"/>
      <c r="B181" s="6" t="s">
        <v>177</v>
      </c>
      <c r="C181" s="26">
        <v>23</v>
      </c>
    </row>
    <row r="182" spans="1:3" s="18" customFormat="1" ht="23.25" x14ac:dyDescent="0.35">
      <c r="A182" s="44"/>
      <c r="B182" s="6" t="s">
        <v>178</v>
      </c>
      <c r="C182" s="26">
        <v>33</v>
      </c>
    </row>
    <row r="183" spans="1:3" s="18" customFormat="1" ht="23.25" x14ac:dyDescent="0.35">
      <c r="A183" s="44"/>
      <c r="B183" s="6" t="s">
        <v>179</v>
      </c>
      <c r="C183" s="26">
        <v>18</v>
      </c>
    </row>
    <row r="184" spans="1:3" s="18" customFormat="1" ht="23.25" x14ac:dyDescent="0.35">
      <c r="A184" s="44"/>
      <c r="B184" s="6" t="s">
        <v>180</v>
      </c>
      <c r="C184" s="26">
        <v>19</v>
      </c>
    </row>
    <row r="185" spans="1:3" s="18" customFormat="1" ht="23.25" x14ac:dyDescent="0.35">
      <c r="A185" s="44"/>
      <c r="B185" s="6" t="s">
        <v>181</v>
      </c>
      <c r="C185" s="26">
        <v>17</v>
      </c>
    </row>
    <row r="186" spans="1:3" s="18" customFormat="1" ht="46.5" x14ac:dyDescent="0.35">
      <c r="A186" s="44"/>
      <c r="B186" s="6" t="s">
        <v>182</v>
      </c>
      <c r="C186" s="26">
        <v>32</v>
      </c>
    </row>
    <row r="187" spans="1:3" s="18" customFormat="1" ht="46.5" x14ac:dyDescent="0.35">
      <c r="A187" s="44"/>
      <c r="B187" s="6" t="s">
        <v>183</v>
      </c>
      <c r="C187" s="26">
        <v>50</v>
      </c>
    </row>
    <row r="188" spans="1:3" s="18" customFormat="1" ht="46.5" x14ac:dyDescent="0.35">
      <c r="A188" s="44"/>
      <c r="B188" s="6" t="s">
        <v>184</v>
      </c>
      <c r="C188" s="26">
        <v>36</v>
      </c>
    </row>
    <row r="189" spans="1:3" s="18" customFormat="1" ht="23.25" x14ac:dyDescent="0.35">
      <c r="A189" s="44"/>
      <c r="B189" s="6" t="s">
        <v>185</v>
      </c>
      <c r="C189" s="26">
        <v>36</v>
      </c>
    </row>
    <row r="190" spans="1:3" s="18" customFormat="1" ht="23.25" x14ac:dyDescent="0.35">
      <c r="A190" s="44"/>
      <c r="B190" s="6" t="s">
        <v>186</v>
      </c>
      <c r="C190" s="26">
        <v>44</v>
      </c>
    </row>
    <row r="191" spans="1:3" s="18" customFormat="1" ht="23.25" x14ac:dyDescent="0.35">
      <c r="A191" s="44"/>
      <c r="B191" s="6" t="s">
        <v>187</v>
      </c>
      <c r="C191" s="26">
        <v>15</v>
      </c>
    </row>
    <row r="192" spans="1:3" s="18" customFormat="1" ht="23.25" x14ac:dyDescent="0.35">
      <c r="A192" s="44"/>
      <c r="B192" s="6" t="s">
        <v>188</v>
      </c>
      <c r="C192" s="26">
        <v>28</v>
      </c>
    </row>
    <row r="193" spans="1:3" s="18" customFormat="1" ht="23.25" x14ac:dyDescent="0.35">
      <c r="A193" s="44"/>
      <c r="B193" s="6" t="s">
        <v>189</v>
      </c>
      <c r="C193" s="26">
        <v>71</v>
      </c>
    </row>
    <row r="194" spans="1:3" s="18" customFormat="1" ht="46.5" x14ac:dyDescent="0.35">
      <c r="A194" s="44"/>
      <c r="B194" s="6" t="s">
        <v>190</v>
      </c>
      <c r="C194" s="26">
        <v>39</v>
      </c>
    </row>
    <row r="195" spans="1:3" s="18" customFormat="1" ht="23.25" x14ac:dyDescent="0.35">
      <c r="A195" s="44"/>
      <c r="B195" s="6" t="s">
        <v>191</v>
      </c>
      <c r="C195" s="26">
        <v>97</v>
      </c>
    </row>
    <row r="196" spans="1:3" s="18" customFormat="1" ht="46.5" x14ac:dyDescent="0.35">
      <c r="A196" s="44"/>
      <c r="B196" s="6" t="s">
        <v>192</v>
      </c>
      <c r="C196" s="26">
        <v>43</v>
      </c>
    </row>
    <row r="197" spans="1:3" ht="22.5" x14ac:dyDescent="0.3">
      <c r="A197" s="44"/>
      <c r="B197" s="5" t="s">
        <v>9</v>
      </c>
      <c r="C197" s="3">
        <f>SUM(C125:C196)</f>
        <v>2225</v>
      </c>
    </row>
    <row r="198" spans="1:3" ht="69.75" x14ac:dyDescent="0.35">
      <c r="A198" s="36" t="s">
        <v>193</v>
      </c>
      <c r="B198" s="4" t="s">
        <v>194</v>
      </c>
      <c r="C198" s="25">
        <v>26</v>
      </c>
    </row>
    <row r="199" spans="1:3" ht="46.5" x14ac:dyDescent="0.35">
      <c r="A199" s="36"/>
      <c r="B199" s="4" t="s">
        <v>195</v>
      </c>
      <c r="C199" s="25">
        <v>48</v>
      </c>
    </row>
    <row r="200" spans="1:3" ht="69.75" x14ac:dyDescent="0.35">
      <c r="A200" s="36"/>
      <c r="B200" s="4" t="s">
        <v>196</v>
      </c>
      <c r="C200" s="25">
        <v>201</v>
      </c>
    </row>
    <row r="201" spans="1:3" ht="23.25" x14ac:dyDescent="0.35">
      <c r="A201" s="36"/>
      <c r="B201" s="4" t="s">
        <v>197</v>
      </c>
      <c r="C201" s="25">
        <v>52</v>
      </c>
    </row>
    <row r="202" spans="1:3" ht="46.5" x14ac:dyDescent="0.35">
      <c r="A202" s="36"/>
      <c r="B202" s="4" t="s">
        <v>198</v>
      </c>
      <c r="C202" s="25">
        <v>24</v>
      </c>
    </row>
    <row r="203" spans="1:3" ht="69.75" x14ac:dyDescent="0.35">
      <c r="A203" s="36"/>
      <c r="B203" s="4" t="s">
        <v>199</v>
      </c>
      <c r="C203" s="25">
        <v>313</v>
      </c>
    </row>
    <row r="204" spans="1:3" ht="46.5" x14ac:dyDescent="0.35">
      <c r="A204" s="36"/>
      <c r="B204" s="7" t="s">
        <v>200</v>
      </c>
      <c r="C204" s="25">
        <v>82</v>
      </c>
    </row>
    <row r="205" spans="1:3" ht="22.5" x14ac:dyDescent="0.3">
      <c r="A205" s="36"/>
      <c r="B205" s="5" t="s">
        <v>9</v>
      </c>
      <c r="C205" s="3">
        <f>SUM(C198:C204)</f>
        <v>746</v>
      </c>
    </row>
    <row r="206" spans="1:3" ht="45.75" customHeight="1" x14ac:dyDescent="0.35">
      <c r="A206" s="36" t="s">
        <v>201</v>
      </c>
      <c r="B206" s="4" t="s">
        <v>202</v>
      </c>
      <c r="C206" s="25">
        <v>245</v>
      </c>
    </row>
    <row r="207" spans="1:3" ht="45.75" customHeight="1" x14ac:dyDescent="0.35">
      <c r="A207" s="36"/>
      <c r="B207" s="4" t="s">
        <v>203</v>
      </c>
      <c r="C207" s="25">
        <v>144</v>
      </c>
    </row>
    <row r="208" spans="1:3" ht="45.75" customHeight="1" x14ac:dyDescent="0.3">
      <c r="A208" s="36"/>
      <c r="B208" s="5" t="s">
        <v>9</v>
      </c>
      <c r="C208" s="3">
        <f>C206+C207</f>
        <v>389</v>
      </c>
    </row>
    <row r="209" spans="1:3" ht="55.5" customHeight="1" x14ac:dyDescent="0.35">
      <c r="A209" s="36" t="s">
        <v>204</v>
      </c>
      <c r="B209" s="4" t="s">
        <v>205</v>
      </c>
      <c r="C209" s="25">
        <v>116</v>
      </c>
    </row>
    <row r="210" spans="1:3" ht="55.5" customHeight="1" x14ac:dyDescent="0.35">
      <c r="A210" s="36"/>
      <c r="B210" s="4" t="s">
        <v>206</v>
      </c>
      <c r="C210" s="25">
        <v>17</v>
      </c>
    </row>
    <row r="211" spans="1:3" ht="55.5" customHeight="1" x14ac:dyDescent="0.3">
      <c r="A211" s="36"/>
      <c r="B211" s="5" t="s">
        <v>9</v>
      </c>
      <c r="C211" s="3">
        <f>C209+C210</f>
        <v>133</v>
      </c>
    </row>
    <row r="212" spans="1:3" ht="63" customHeight="1" x14ac:dyDescent="0.35">
      <c r="A212" s="36" t="s">
        <v>207</v>
      </c>
      <c r="B212" s="4" t="s">
        <v>208</v>
      </c>
      <c r="C212" s="25">
        <v>300</v>
      </c>
    </row>
    <row r="213" spans="1:3" ht="46.5" x14ac:dyDescent="0.35">
      <c r="A213" s="36"/>
      <c r="B213" s="4" t="s">
        <v>209</v>
      </c>
      <c r="C213" s="25">
        <v>269</v>
      </c>
    </row>
    <row r="214" spans="1:3" ht="46.5" x14ac:dyDescent="0.35">
      <c r="A214" s="36"/>
      <c r="B214" s="4" t="s">
        <v>210</v>
      </c>
      <c r="C214" s="25">
        <v>250</v>
      </c>
    </row>
    <row r="215" spans="1:3" ht="46.5" x14ac:dyDescent="0.35">
      <c r="A215" s="36"/>
      <c r="B215" s="4" t="s">
        <v>211</v>
      </c>
      <c r="C215" s="25">
        <v>265</v>
      </c>
    </row>
    <row r="216" spans="1:3" ht="46.5" x14ac:dyDescent="0.35">
      <c r="A216" s="36"/>
      <c r="B216" s="4" t="s">
        <v>212</v>
      </c>
      <c r="C216" s="25">
        <v>338</v>
      </c>
    </row>
    <row r="217" spans="1:3" ht="46.5" x14ac:dyDescent="0.35">
      <c r="A217" s="36"/>
      <c r="B217" s="4" t="s">
        <v>213</v>
      </c>
      <c r="C217" s="25">
        <v>306</v>
      </c>
    </row>
    <row r="218" spans="1:3" ht="46.5" x14ac:dyDescent="0.35">
      <c r="A218" s="36"/>
      <c r="B218" s="4" t="s">
        <v>214</v>
      </c>
      <c r="C218" s="25">
        <v>280</v>
      </c>
    </row>
    <row r="219" spans="1:3" ht="46.5" x14ac:dyDescent="0.35">
      <c r="A219" s="36"/>
      <c r="B219" s="4" t="s">
        <v>215</v>
      </c>
      <c r="C219" s="25">
        <v>278</v>
      </c>
    </row>
    <row r="220" spans="1:3" ht="46.5" x14ac:dyDescent="0.35">
      <c r="A220" s="36"/>
      <c r="B220" s="4" t="s">
        <v>216</v>
      </c>
      <c r="C220" s="25">
        <v>348</v>
      </c>
    </row>
    <row r="221" spans="1:3" ht="69.75" x14ac:dyDescent="0.35">
      <c r="A221" s="36"/>
      <c r="B221" s="4" t="s">
        <v>217</v>
      </c>
      <c r="C221" s="25">
        <v>410</v>
      </c>
    </row>
    <row r="222" spans="1:3" ht="46.5" x14ac:dyDescent="0.35">
      <c r="A222" s="36"/>
      <c r="B222" s="4" t="s">
        <v>218</v>
      </c>
      <c r="C222" s="25">
        <v>178</v>
      </c>
    </row>
    <row r="223" spans="1:3" ht="46.5" x14ac:dyDescent="0.35">
      <c r="A223" s="36"/>
      <c r="B223" s="4" t="s">
        <v>219</v>
      </c>
      <c r="C223" s="25">
        <f>376+9</f>
        <v>385</v>
      </c>
    </row>
    <row r="224" spans="1:3" ht="46.5" x14ac:dyDescent="0.35">
      <c r="A224" s="36"/>
      <c r="B224" s="4" t="s">
        <v>220</v>
      </c>
      <c r="C224" s="25">
        <v>441</v>
      </c>
    </row>
    <row r="225" spans="1:3" ht="23.25" x14ac:dyDescent="0.35">
      <c r="A225" s="36"/>
      <c r="B225" s="4" t="s">
        <v>221</v>
      </c>
      <c r="C225" s="25">
        <v>462</v>
      </c>
    </row>
    <row r="226" spans="1:3" ht="37.5" customHeight="1" x14ac:dyDescent="0.3">
      <c r="A226" s="36"/>
      <c r="B226" s="5" t="s">
        <v>9</v>
      </c>
      <c r="C226" s="3">
        <f>SUM(C212:C225)</f>
        <v>4510</v>
      </c>
    </row>
    <row r="227" spans="1:3" ht="35.25" customHeight="1" x14ac:dyDescent="0.35">
      <c r="A227" s="36" t="s">
        <v>222</v>
      </c>
      <c r="B227" s="4" t="s">
        <v>223</v>
      </c>
      <c r="C227" s="25">
        <v>110</v>
      </c>
    </row>
    <row r="228" spans="1:3" ht="53.25" customHeight="1" x14ac:dyDescent="0.35">
      <c r="A228" s="36"/>
      <c r="B228" s="4" t="s">
        <v>224</v>
      </c>
      <c r="C228" s="25">
        <v>81</v>
      </c>
    </row>
    <row r="229" spans="1:3" ht="23.25" customHeight="1" x14ac:dyDescent="0.35">
      <c r="A229" s="36"/>
      <c r="B229" s="4" t="s">
        <v>225</v>
      </c>
      <c r="C229" s="25">
        <v>56</v>
      </c>
    </row>
    <row r="230" spans="1:3" ht="44.25" customHeight="1" x14ac:dyDescent="0.3">
      <c r="A230" s="36"/>
      <c r="B230" s="5" t="s">
        <v>9</v>
      </c>
      <c r="C230" s="3">
        <f>SUM(C227:C229)</f>
        <v>247</v>
      </c>
    </row>
    <row r="231" spans="1:3" ht="23.25" x14ac:dyDescent="0.35">
      <c r="A231" s="36" t="s">
        <v>226</v>
      </c>
      <c r="B231" s="4" t="s">
        <v>227</v>
      </c>
      <c r="C231" s="25">
        <v>275</v>
      </c>
    </row>
    <row r="232" spans="1:3" ht="23.25" x14ac:dyDescent="0.35">
      <c r="A232" s="36"/>
      <c r="B232" s="4" t="s">
        <v>228</v>
      </c>
      <c r="C232" s="25">
        <v>51</v>
      </c>
    </row>
    <row r="233" spans="1:3" ht="46.5" x14ac:dyDescent="0.35">
      <c r="A233" s="36"/>
      <c r="B233" s="4" t="s">
        <v>229</v>
      </c>
      <c r="C233" s="25">
        <v>37</v>
      </c>
    </row>
    <row r="234" spans="1:3" ht="23.25" x14ac:dyDescent="0.35">
      <c r="A234" s="36"/>
      <c r="B234" s="4" t="s">
        <v>230</v>
      </c>
      <c r="C234" s="25">
        <v>49</v>
      </c>
    </row>
    <row r="235" spans="1:3" ht="37.5" customHeight="1" x14ac:dyDescent="0.3">
      <c r="A235" s="36"/>
      <c r="B235" s="5" t="s">
        <v>9</v>
      </c>
      <c r="C235" s="3">
        <f>SUM(C231:C234)</f>
        <v>412</v>
      </c>
    </row>
    <row r="236" spans="1:3" ht="61.5" customHeight="1" x14ac:dyDescent="0.35">
      <c r="A236" s="41" t="s">
        <v>231</v>
      </c>
      <c r="B236" s="7" t="s">
        <v>361</v>
      </c>
      <c r="C236" s="27">
        <v>16</v>
      </c>
    </row>
    <row r="237" spans="1:3" ht="61.5" customHeight="1" x14ac:dyDescent="0.3">
      <c r="A237" s="41"/>
      <c r="B237" s="5" t="s">
        <v>9</v>
      </c>
      <c r="C237" s="19">
        <f>C236</f>
        <v>16</v>
      </c>
    </row>
    <row r="238" spans="1:3" ht="42.75" customHeight="1" x14ac:dyDescent="0.35">
      <c r="A238" s="41" t="s">
        <v>232</v>
      </c>
      <c r="B238" s="7" t="s">
        <v>233</v>
      </c>
      <c r="C238" s="27">
        <v>53</v>
      </c>
    </row>
    <row r="239" spans="1:3" ht="42.75" customHeight="1" x14ac:dyDescent="0.35">
      <c r="A239" s="41"/>
      <c r="B239" s="7" t="s">
        <v>358</v>
      </c>
      <c r="C239" s="27">
        <v>22</v>
      </c>
    </row>
    <row r="240" spans="1:3" ht="42.75" customHeight="1" x14ac:dyDescent="0.3">
      <c r="A240" s="41"/>
      <c r="B240" s="5" t="s">
        <v>9</v>
      </c>
      <c r="C240" s="19">
        <f>C238+C239</f>
        <v>75</v>
      </c>
    </row>
    <row r="241" spans="1:6" ht="69.75" x14ac:dyDescent="0.35">
      <c r="A241" s="36" t="s">
        <v>234</v>
      </c>
      <c r="B241" s="4" t="s">
        <v>235</v>
      </c>
      <c r="C241" s="25">
        <v>697</v>
      </c>
    </row>
    <row r="242" spans="1:6" ht="46.5" x14ac:dyDescent="0.35">
      <c r="A242" s="36"/>
      <c r="B242" s="4" t="s">
        <v>236</v>
      </c>
      <c r="C242" s="25">
        <v>198</v>
      </c>
    </row>
    <row r="243" spans="1:6" ht="46.5" x14ac:dyDescent="0.35">
      <c r="A243" s="36"/>
      <c r="B243" s="4" t="s">
        <v>252</v>
      </c>
      <c r="C243" s="25">
        <v>240</v>
      </c>
    </row>
    <row r="244" spans="1:6" ht="46.5" x14ac:dyDescent="0.35">
      <c r="A244" s="36"/>
      <c r="B244" s="4" t="s">
        <v>263</v>
      </c>
      <c r="C244" s="25">
        <v>249</v>
      </c>
    </row>
    <row r="245" spans="1:6" ht="46.5" x14ac:dyDescent="0.35">
      <c r="A245" s="36"/>
      <c r="B245" s="4" t="s">
        <v>273</v>
      </c>
      <c r="C245" s="25">
        <v>280</v>
      </c>
    </row>
    <row r="246" spans="1:6" ht="46.5" x14ac:dyDescent="0.35">
      <c r="A246" s="36"/>
      <c r="B246" s="4" t="s">
        <v>286</v>
      </c>
      <c r="C246" s="25">
        <v>310</v>
      </c>
    </row>
    <row r="247" spans="1:6" ht="46.5" x14ac:dyDescent="0.35">
      <c r="A247" s="36"/>
      <c r="B247" s="4" t="s">
        <v>299</v>
      </c>
      <c r="C247" s="25">
        <v>280</v>
      </c>
    </row>
    <row r="248" spans="1:6" ht="46.5" x14ac:dyDescent="0.35">
      <c r="A248" s="36"/>
      <c r="B248" s="4" t="s">
        <v>308</v>
      </c>
      <c r="C248" s="25">
        <v>270</v>
      </c>
    </row>
    <row r="249" spans="1:6" ht="46.5" x14ac:dyDescent="0.35">
      <c r="A249" s="36"/>
      <c r="B249" s="4" t="s">
        <v>314</v>
      </c>
      <c r="C249" s="25">
        <v>200</v>
      </c>
    </row>
    <row r="250" spans="1:6" ht="46.5" x14ac:dyDescent="0.35">
      <c r="A250" s="36"/>
      <c r="B250" s="4" t="s">
        <v>322</v>
      </c>
      <c r="C250" s="25">
        <v>240</v>
      </c>
    </row>
    <row r="251" spans="1:6" ht="46.5" x14ac:dyDescent="0.35">
      <c r="A251" s="36"/>
      <c r="B251" s="4" t="s">
        <v>334</v>
      </c>
      <c r="C251" s="25">
        <v>257</v>
      </c>
    </row>
    <row r="252" spans="1:6" ht="52.5" customHeight="1" x14ac:dyDescent="0.35">
      <c r="A252" s="36"/>
      <c r="B252" s="4" t="s">
        <v>345</v>
      </c>
      <c r="C252" s="25">
        <v>280</v>
      </c>
    </row>
    <row r="253" spans="1:6" ht="38.25" customHeight="1" x14ac:dyDescent="0.35">
      <c r="A253" s="36"/>
      <c r="B253" s="4" t="s">
        <v>237</v>
      </c>
      <c r="C253" s="25">
        <v>80</v>
      </c>
    </row>
    <row r="254" spans="1:6" ht="38.25" customHeight="1" x14ac:dyDescent="0.35">
      <c r="A254" s="36"/>
      <c r="B254" s="4" t="s">
        <v>238</v>
      </c>
      <c r="C254" s="25">
        <v>290</v>
      </c>
    </row>
    <row r="255" spans="1:6" s="16" customFormat="1" ht="38.25" customHeight="1" x14ac:dyDescent="0.35">
      <c r="A255" s="36"/>
      <c r="B255" s="4" t="s">
        <v>239</v>
      </c>
      <c r="C255" s="25">
        <v>246</v>
      </c>
      <c r="D255" s="17"/>
      <c r="E255" s="17"/>
      <c r="F255" s="17"/>
    </row>
    <row r="256" spans="1:6" s="16" customFormat="1" ht="38.25" customHeight="1" x14ac:dyDescent="0.35">
      <c r="A256" s="36"/>
      <c r="B256" s="4" t="s">
        <v>240</v>
      </c>
      <c r="C256" s="25">
        <v>10</v>
      </c>
      <c r="D256" s="17"/>
      <c r="E256" s="17"/>
      <c r="F256" s="17"/>
    </row>
    <row r="257" spans="1:6" s="16" customFormat="1" ht="22.5" x14ac:dyDescent="0.3">
      <c r="A257" s="36"/>
      <c r="B257" s="5" t="s">
        <v>9</v>
      </c>
      <c r="C257" s="3">
        <f>SUM(C241:C256)</f>
        <v>4127</v>
      </c>
      <c r="D257" s="17"/>
      <c r="E257" s="17"/>
      <c r="F257" s="17"/>
    </row>
    <row r="258" spans="1:6" s="16" customFormat="1" ht="57.75" customHeight="1" x14ac:dyDescent="0.35">
      <c r="A258" s="36" t="s">
        <v>241</v>
      </c>
      <c r="B258" s="4" t="s">
        <v>242</v>
      </c>
      <c r="C258" s="25">
        <v>1600</v>
      </c>
      <c r="D258" s="17"/>
      <c r="E258" s="17"/>
      <c r="F258" s="17"/>
    </row>
    <row r="259" spans="1:6" s="16" customFormat="1" ht="41.25" customHeight="1" x14ac:dyDescent="0.35">
      <c r="A259" s="36"/>
      <c r="B259" s="4" t="s">
        <v>243</v>
      </c>
      <c r="C259" s="25">
        <v>140</v>
      </c>
      <c r="D259" s="17"/>
      <c r="E259" s="17"/>
      <c r="F259" s="17"/>
    </row>
    <row r="260" spans="1:6" s="16" customFormat="1" ht="51.75" customHeight="1" x14ac:dyDescent="0.35">
      <c r="A260" s="36"/>
      <c r="B260" s="4" t="s">
        <v>244</v>
      </c>
      <c r="C260" s="25">
        <v>38</v>
      </c>
      <c r="D260" s="17"/>
      <c r="E260" s="17"/>
      <c r="F260" s="17"/>
    </row>
    <row r="261" spans="1:6" s="16" customFormat="1" ht="35.25" customHeight="1" x14ac:dyDescent="0.3">
      <c r="A261" s="36"/>
      <c r="B261" s="5" t="s">
        <v>9</v>
      </c>
      <c r="C261" s="3">
        <f>SUM(C258:C260)</f>
        <v>1778</v>
      </c>
      <c r="D261" s="17"/>
      <c r="E261" s="17"/>
      <c r="F261" s="17"/>
    </row>
    <row r="262" spans="1:6" s="16" customFormat="1" ht="58.5" customHeight="1" x14ac:dyDescent="0.35">
      <c r="A262" s="36" t="s">
        <v>245</v>
      </c>
      <c r="B262" s="4" t="s">
        <v>246</v>
      </c>
      <c r="C262" s="25">
        <v>101</v>
      </c>
      <c r="D262" s="17"/>
      <c r="E262" s="17"/>
      <c r="F262" s="17"/>
    </row>
    <row r="263" spans="1:6" s="16" customFormat="1" ht="70.5" customHeight="1" x14ac:dyDescent="0.3">
      <c r="A263" s="36"/>
      <c r="B263" s="5" t="s">
        <v>9</v>
      </c>
      <c r="C263" s="3">
        <f>C262</f>
        <v>101</v>
      </c>
      <c r="D263" s="17"/>
      <c r="E263" s="17"/>
      <c r="F263" s="17"/>
    </row>
    <row r="264" spans="1:6" s="16" customFormat="1" ht="74.25" customHeight="1" x14ac:dyDescent="0.35">
      <c r="A264" s="36" t="s">
        <v>247</v>
      </c>
      <c r="B264" s="4" t="s">
        <v>248</v>
      </c>
      <c r="C264" s="25">
        <v>309</v>
      </c>
      <c r="D264" s="17"/>
      <c r="E264" s="17"/>
      <c r="F264" s="17"/>
    </row>
    <row r="265" spans="1:6" s="16" customFormat="1" ht="53.25" customHeight="1" x14ac:dyDescent="0.3">
      <c r="A265" s="36"/>
      <c r="B265" s="5" t="s">
        <v>9</v>
      </c>
      <c r="C265" s="3">
        <f>C264</f>
        <v>309</v>
      </c>
      <c r="D265" s="17"/>
      <c r="E265" s="17"/>
      <c r="F265" s="17"/>
    </row>
    <row r="266" spans="1:6" s="16" customFormat="1" ht="120" customHeight="1" x14ac:dyDescent="0.35">
      <c r="A266" s="36" t="s">
        <v>249</v>
      </c>
      <c r="B266" s="4" t="s">
        <v>250</v>
      </c>
      <c r="C266" s="25">
        <v>44</v>
      </c>
      <c r="D266" s="17"/>
      <c r="E266" s="17"/>
      <c r="F266" s="17"/>
    </row>
    <row r="267" spans="1:6" s="16" customFormat="1" ht="58.5" customHeight="1" x14ac:dyDescent="0.3">
      <c r="A267" s="36"/>
      <c r="B267" s="5" t="s">
        <v>9</v>
      </c>
      <c r="C267" s="3">
        <f>C266</f>
        <v>44</v>
      </c>
      <c r="D267" s="17"/>
      <c r="E267" s="17"/>
      <c r="F267" s="17"/>
    </row>
    <row r="268" spans="1:6" s="16" customFormat="1" ht="15" x14ac:dyDescent="0.25">
      <c r="A268" s="36" t="s">
        <v>251</v>
      </c>
      <c r="B268" s="46" t="s">
        <v>253</v>
      </c>
      <c r="C268" s="48">
        <v>4</v>
      </c>
      <c r="D268" s="17"/>
      <c r="E268" s="17"/>
      <c r="F268" s="17"/>
    </row>
    <row r="269" spans="1:6" s="16" customFormat="1" ht="15" x14ac:dyDescent="0.25">
      <c r="A269" s="36"/>
      <c r="B269" s="47"/>
      <c r="C269" s="49"/>
      <c r="D269" s="17"/>
      <c r="E269" s="17"/>
      <c r="F269" s="17"/>
    </row>
    <row r="270" spans="1:6" s="16" customFormat="1" ht="23.25" x14ac:dyDescent="0.35">
      <c r="A270" s="36"/>
      <c r="B270" s="6" t="s">
        <v>254</v>
      </c>
      <c r="C270" s="26">
        <v>136</v>
      </c>
      <c r="D270" s="17"/>
      <c r="E270" s="17"/>
      <c r="F270" s="17"/>
    </row>
    <row r="271" spans="1:6" ht="23.25" x14ac:dyDescent="0.35">
      <c r="A271" s="36"/>
      <c r="B271" s="6" t="s">
        <v>255</v>
      </c>
      <c r="C271" s="26">
        <v>15</v>
      </c>
    </row>
    <row r="272" spans="1:6" ht="23.25" x14ac:dyDescent="0.35">
      <c r="A272" s="36"/>
      <c r="B272" s="6" t="s">
        <v>256</v>
      </c>
      <c r="C272" s="26">
        <v>82</v>
      </c>
    </row>
    <row r="273" spans="1:3" ht="23.25" x14ac:dyDescent="0.35">
      <c r="A273" s="36"/>
      <c r="B273" s="6" t="s">
        <v>257</v>
      </c>
      <c r="C273" s="26">
        <v>19</v>
      </c>
    </row>
    <row r="274" spans="1:3" ht="23.25" x14ac:dyDescent="0.35">
      <c r="A274" s="36"/>
      <c r="B274" s="6" t="s">
        <v>258</v>
      </c>
      <c r="C274" s="26">
        <v>23</v>
      </c>
    </row>
    <row r="275" spans="1:3" ht="23.25" x14ac:dyDescent="0.35">
      <c r="A275" s="36"/>
      <c r="B275" s="6" t="s">
        <v>259</v>
      </c>
      <c r="C275" s="26">
        <v>54</v>
      </c>
    </row>
    <row r="276" spans="1:3" ht="57" customHeight="1" x14ac:dyDescent="0.35">
      <c r="A276" s="36"/>
      <c r="B276" s="6" t="s">
        <v>260</v>
      </c>
      <c r="C276" s="26">
        <v>48</v>
      </c>
    </row>
    <row r="277" spans="1:3" ht="46.5" x14ac:dyDescent="0.35">
      <c r="A277" s="36"/>
      <c r="B277" s="6" t="s">
        <v>261</v>
      </c>
      <c r="C277" s="26">
        <v>38</v>
      </c>
    </row>
    <row r="278" spans="1:3" ht="46.5" customHeight="1" x14ac:dyDescent="0.3">
      <c r="A278" s="36"/>
      <c r="B278" s="5" t="s">
        <v>9</v>
      </c>
      <c r="C278" s="3">
        <f>SUM(C268:C277)</f>
        <v>419</v>
      </c>
    </row>
    <row r="279" spans="1:3" ht="15" x14ac:dyDescent="0.25">
      <c r="A279" s="36" t="s">
        <v>262</v>
      </c>
      <c r="B279" s="50" t="s">
        <v>264</v>
      </c>
      <c r="C279" s="48">
        <f>9+3</f>
        <v>12</v>
      </c>
    </row>
    <row r="280" spans="1:3" ht="15" x14ac:dyDescent="0.25">
      <c r="A280" s="36"/>
      <c r="B280" s="47"/>
      <c r="C280" s="49"/>
    </row>
    <row r="281" spans="1:3" ht="23.25" hidden="1" x14ac:dyDescent="0.35">
      <c r="A281" s="36"/>
      <c r="B281" s="4"/>
      <c r="C281" s="26"/>
    </row>
    <row r="282" spans="1:3" ht="23.25" x14ac:dyDescent="0.35">
      <c r="A282" s="36"/>
      <c r="B282" s="4" t="s">
        <v>265</v>
      </c>
      <c r="C282" s="26">
        <v>60</v>
      </c>
    </row>
    <row r="283" spans="1:3" ht="46.5" x14ac:dyDescent="0.35">
      <c r="A283" s="36"/>
      <c r="B283" s="4" t="s">
        <v>266</v>
      </c>
      <c r="C283" s="26">
        <v>138</v>
      </c>
    </row>
    <row r="284" spans="1:3" ht="23.25" x14ac:dyDescent="0.35">
      <c r="A284" s="36"/>
      <c r="B284" s="4" t="s">
        <v>267</v>
      </c>
      <c r="C284" s="26">
        <v>73</v>
      </c>
    </row>
    <row r="285" spans="1:3" ht="23.25" x14ac:dyDescent="0.35">
      <c r="A285" s="36"/>
      <c r="B285" s="4" t="s">
        <v>268</v>
      </c>
      <c r="C285" s="26">
        <v>14</v>
      </c>
    </row>
    <row r="286" spans="1:3" ht="23.25" x14ac:dyDescent="0.35">
      <c r="A286" s="36"/>
      <c r="B286" s="4" t="s">
        <v>269</v>
      </c>
      <c r="C286" s="26">
        <v>37</v>
      </c>
    </row>
    <row r="287" spans="1:3" ht="46.5" x14ac:dyDescent="0.35">
      <c r="A287" s="36"/>
      <c r="B287" s="4" t="s">
        <v>270</v>
      </c>
      <c r="C287" s="26">
        <v>99</v>
      </c>
    </row>
    <row r="288" spans="1:3" ht="23.25" x14ac:dyDescent="0.35">
      <c r="A288" s="36"/>
      <c r="B288" s="6" t="s">
        <v>271</v>
      </c>
      <c r="C288" s="26">
        <v>40</v>
      </c>
    </row>
    <row r="289" spans="1:3" ht="49.5" customHeight="1" x14ac:dyDescent="0.3">
      <c r="A289" s="36"/>
      <c r="B289" s="5" t="s">
        <v>9</v>
      </c>
      <c r="C289" s="3">
        <f>SUM(C279:C288)</f>
        <v>473</v>
      </c>
    </row>
    <row r="290" spans="1:3" ht="15" x14ac:dyDescent="0.25">
      <c r="A290" s="36" t="s">
        <v>272</v>
      </c>
      <c r="B290" s="50" t="s">
        <v>274</v>
      </c>
      <c r="C290" s="52">
        <v>22</v>
      </c>
    </row>
    <row r="291" spans="1:3" ht="15" x14ac:dyDescent="0.25">
      <c r="A291" s="36"/>
      <c r="B291" s="47"/>
      <c r="C291" s="49"/>
    </row>
    <row r="292" spans="1:3" ht="23.25" x14ac:dyDescent="0.35">
      <c r="A292" s="36"/>
      <c r="B292" s="4" t="s">
        <v>359</v>
      </c>
      <c r="C292" s="25">
        <v>100</v>
      </c>
    </row>
    <row r="293" spans="1:3" ht="23.25" x14ac:dyDescent="0.35">
      <c r="A293" s="36"/>
      <c r="B293" s="4" t="s">
        <v>275</v>
      </c>
      <c r="C293" s="25">
        <v>95</v>
      </c>
    </row>
    <row r="294" spans="1:3" ht="23.25" x14ac:dyDescent="0.35">
      <c r="A294" s="36"/>
      <c r="B294" s="4" t="s">
        <v>276</v>
      </c>
      <c r="C294" s="25">
        <v>19</v>
      </c>
    </row>
    <row r="295" spans="1:3" ht="23.25" x14ac:dyDescent="0.35">
      <c r="A295" s="36"/>
      <c r="B295" s="4" t="s">
        <v>277</v>
      </c>
      <c r="C295" s="25">
        <v>54</v>
      </c>
    </row>
    <row r="296" spans="1:3" ht="23.25" x14ac:dyDescent="0.35">
      <c r="A296" s="36"/>
      <c r="B296" s="4" t="s">
        <v>278</v>
      </c>
      <c r="C296" s="25">
        <v>45</v>
      </c>
    </row>
    <row r="297" spans="1:3" ht="23.25" x14ac:dyDescent="0.35">
      <c r="A297" s="36"/>
      <c r="B297" s="4" t="s">
        <v>279</v>
      </c>
      <c r="C297" s="25">
        <v>43</v>
      </c>
    </row>
    <row r="298" spans="1:3" ht="23.25" x14ac:dyDescent="0.35">
      <c r="A298" s="36"/>
      <c r="B298" s="4" t="s">
        <v>280</v>
      </c>
      <c r="C298" s="25">
        <v>20</v>
      </c>
    </row>
    <row r="299" spans="1:3" ht="46.5" x14ac:dyDescent="0.35">
      <c r="A299" s="36"/>
      <c r="B299" s="4" t="s">
        <v>281</v>
      </c>
      <c r="C299" s="25">
        <v>55</v>
      </c>
    </row>
    <row r="300" spans="1:3" ht="23.25" x14ac:dyDescent="0.35">
      <c r="A300" s="36"/>
      <c r="B300" s="4" t="s">
        <v>282</v>
      </c>
      <c r="C300" s="25">
        <v>50</v>
      </c>
    </row>
    <row r="301" spans="1:3" ht="23.25" x14ac:dyDescent="0.35">
      <c r="A301" s="36"/>
      <c r="B301" s="4" t="s">
        <v>283</v>
      </c>
      <c r="C301" s="25">
        <v>27</v>
      </c>
    </row>
    <row r="302" spans="1:3" ht="23.25" x14ac:dyDescent="0.35">
      <c r="A302" s="36"/>
      <c r="B302" s="4" t="s">
        <v>284</v>
      </c>
      <c r="C302" s="25">
        <v>29</v>
      </c>
    </row>
    <row r="303" spans="1:3" ht="48" customHeight="1" x14ac:dyDescent="0.3">
      <c r="A303" s="36"/>
      <c r="B303" s="5" t="s">
        <v>9</v>
      </c>
      <c r="C303" s="3">
        <f>SUM(C290:C302)</f>
        <v>559</v>
      </c>
    </row>
    <row r="304" spans="1:3" ht="15" x14ac:dyDescent="0.25">
      <c r="A304" s="36" t="s">
        <v>285</v>
      </c>
      <c r="B304" s="50" t="s">
        <v>287</v>
      </c>
      <c r="C304" s="52">
        <v>22</v>
      </c>
    </row>
    <row r="305" spans="1:3" ht="30" customHeight="1" x14ac:dyDescent="0.25">
      <c r="A305" s="36"/>
      <c r="B305" s="47"/>
      <c r="C305" s="49"/>
    </row>
    <row r="306" spans="1:3" ht="23.25" x14ac:dyDescent="0.35">
      <c r="A306" s="36"/>
      <c r="B306" s="8" t="s">
        <v>288</v>
      </c>
      <c r="C306" s="25">
        <v>111</v>
      </c>
    </row>
    <row r="307" spans="1:3" ht="23.25" x14ac:dyDescent="0.35">
      <c r="A307" s="36"/>
      <c r="B307" s="8" t="s">
        <v>289</v>
      </c>
      <c r="C307" s="25">
        <v>33</v>
      </c>
    </row>
    <row r="308" spans="1:3" ht="23.25" x14ac:dyDescent="0.35">
      <c r="A308" s="36"/>
      <c r="B308" s="4" t="s">
        <v>290</v>
      </c>
      <c r="C308" s="25">
        <v>143</v>
      </c>
    </row>
    <row r="309" spans="1:3" ht="23.25" x14ac:dyDescent="0.35">
      <c r="A309" s="36"/>
      <c r="B309" s="8" t="s">
        <v>291</v>
      </c>
      <c r="C309" s="25">
        <v>32</v>
      </c>
    </row>
    <row r="310" spans="1:3" ht="23.25" x14ac:dyDescent="0.35">
      <c r="A310" s="36"/>
      <c r="B310" s="8" t="s">
        <v>292</v>
      </c>
      <c r="C310" s="25">
        <v>43</v>
      </c>
    </row>
    <row r="311" spans="1:3" ht="23.25" x14ac:dyDescent="0.35">
      <c r="A311" s="36"/>
      <c r="B311" s="8" t="s">
        <v>293</v>
      </c>
      <c r="C311" s="25">
        <v>54</v>
      </c>
    </row>
    <row r="312" spans="1:3" ht="23.25" x14ac:dyDescent="0.35">
      <c r="A312" s="36"/>
      <c r="B312" s="8" t="s">
        <v>294</v>
      </c>
      <c r="C312" s="25">
        <v>46</v>
      </c>
    </row>
    <row r="313" spans="1:3" ht="23.25" x14ac:dyDescent="0.35">
      <c r="A313" s="36"/>
      <c r="B313" s="8" t="s">
        <v>295</v>
      </c>
      <c r="C313" s="25">
        <v>51</v>
      </c>
    </row>
    <row r="314" spans="1:3" ht="23.25" x14ac:dyDescent="0.35">
      <c r="A314" s="36"/>
      <c r="B314" s="8" t="s">
        <v>296</v>
      </c>
      <c r="C314" s="25">
        <v>42</v>
      </c>
    </row>
    <row r="315" spans="1:3" ht="46.5" x14ac:dyDescent="0.35">
      <c r="A315" s="36"/>
      <c r="B315" s="8" t="s">
        <v>297</v>
      </c>
      <c r="C315" s="25">
        <v>83</v>
      </c>
    </row>
    <row r="316" spans="1:3" ht="30" customHeight="1" x14ac:dyDescent="0.3">
      <c r="A316" s="36"/>
      <c r="B316" s="5" t="s">
        <v>9</v>
      </c>
      <c r="C316" s="3">
        <f>SUM(C304:C315)</f>
        <v>660</v>
      </c>
    </row>
    <row r="317" spans="1:3" ht="23.25" hidden="1" x14ac:dyDescent="0.35">
      <c r="A317" s="36" t="s">
        <v>298</v>
      </c>
      <c r="B317" s="28"/>
      <c r="C317" s="29"/>
    </row>
    <row r="318" spans="1:3" ht="23.25" hidden="1" x14ac:dyDescent="0.35">
      <c r="A318" s="36"/>
      <c r="B318" s="28"/>
      <c r="C318" s="29"/>
    </row>
    <row r="319" spans="1:3" ht="23.25" x14ac:dyDescent="0.35">
      <c r="A319" s="36"/>
      <c r="B319" s="6" t="s">
        <v>300</v>
      </c>
      <c r="C319" s="25">
        <v>73</v>
      </c>
    </row>
    <row r="320" spans="1:3" ht="23.25" x14ac:dyDescent="0.35">
      <c r="A320" s="36"/>
      <c r="B320" s="4" t="s">
        <v>301</v>
      </c>
      <c r="C320" s="25">
        <v>117</v>
      </c>
    </row>
    <row r="321" spans="1:3" ht="23.25" x14ac:dyDescent="0.35">
      <c r="A321" s="36"/>
      <c r="B321" s="6" t="s">
        <v>302</v>
      </c>
      <c r="C321" s="25">
        <v>19</v>
      </c>
    </row>
    <row r="322" spans="1:3" ht="23.25" x14ac:dyDescent="0.35">
      <c r="A322" s="36"/>
      <c r="B322" s="6" t="s">
        <v>303</v>
      </c>
      <c r="C322" s="25">
        <v>60</v>
      </c>
    </row>
    <row r="323" spans="1:3" ht="23.25" x14ac:dyDescent="0.35">
      <c r="A323" s="36"/>
      <c r="B323" s="6" t="s">
        <v>304</v>
      </c>
      <c r="C323" s="25">
        <v>46</v>
      </c>
    </row>
    <row r="324" spans="1:3" ht="23.25" x14ac:dyDescent="0.35">
      <c r="A324" s="36"/>
      <c r="B324" s="6" t="s">
        <v>305</v>
      </c>
      <c r="C324" s="25">
        <v>33</v>
      </c>
    </row>
    <row r="325" spans="1:3" ht="23.25" x14ac:dyDescent="0.35">
      <c r="A325" s="36"/>
      <c r="B325" s="6" t="s">
        <v>306</v>
      </c>
      <c r="C325" s="25">
        <v>47</v>
      </c>
    </row>
    <row r="326" spans="1:3" ht="31.5" customHeight="1" x14ac:dyDescent="0.3">
      <c r="A326" s="36"/>
      <c r="B326" s="5" t="s">
        <v>9</v>
      </c>
      <c r="C326" s="3">
        <f>SUM(C317:C325)</f>
        <v>395</v>
      </c>
    </row>
    <row r="327" spans="1:3" ht="15" x14ac:dyDescent="0.25">
      <c r="A327" s="36" t="s">
        <v>307</v>
      </c>
      <c r="B327" s="50" t="s">
        <v>309</v>
      </c>
      <c r="C327" s="52">
        <v>117</v>
      </c>
    </row>
    <row r="328" spans="1:3" ht="15" x14ac:dyDescent="0.25">
      <c r="A328" s="36"/>
      <c r="B328" s="47"/>
      <c r="C328" s="49"/>
    </row>
    <row r="329" spans="1:3" ht="36.75" customHeight="1" x14ac:dyDescent="0.35">
      <c r="A329" s="36"/>
      <c r="B329" s="4" t="s">
        <v>310</v>
      </c>
      <c r="C329" s="25">
        <v>46</v>
      </c>
    </row>
    <row r="330" spans="1:3" ht="23.25" x14ac:dyDescent="0.35">
      <c r="A330" s="36"/>
      <c r="B330" s="4" t="s">
        <v>311</v>
      </c>
      <c r="C330" s="25">
        <v>18</v>
      </c>
    </row>
    <row r="331" spans="1:3" ht="23.25" x14ac:dyDescent="0.35">
      <c r="A331" s="36"/>
      <c r="B331" s="4" t="s">
        <v>312</v>
      </c>
      <c r="C331" s="25">
        <v>32</v>
      </c>
    </row>
    <row r="332" spans="1:3" ht="30" customHeight="1" x14ac:dyDescent="0.3">
      <c r="A332" s="36"/>
      <c r="B332" s="5" t="s">
        <v>9</v>
      </c>
      <c r="C332" s="3">
        <f>SUM(C327:C331)</f>
        <v>213</v>
      </c>
    </row>
    <row r="333" spans="1:3" ht="23.25" hidden="1" x14ac:dyDescent="0.35">
      <c r="A333" s="36" t="s">
        <v>313</v>
      </c>
      <c r="B333" s="28"/>
      <c r="C333" s="29"/>
    </row>
    <row r="334" spans="1:3" ht="23.25" hidden="1" x14ac:dyDescent="0.35">
      <c r="A334" s="36"/>
      <c r="B334" s="28"/>
      <c r="C334" s="29"/>
    </row>
    <row r="335" spans="1:3" ht="46.5" x14ac:dyDescent="0.35">
      <c r="A335" s="36"/>
      <c r="B335" s="6" t="s">
        <v>315</v>
      </c>
      <c r="C335" s="25">
        <v>33</v>
      </c>
    </row>
    <row r="336" spans="1:3" ht="23.25" x14ac:dyDescent="0.35">
      <c r="A336" s="36"/>
      <c r="B336" s="4" t="s">
        <v>316</v>
      </c>
      <c r="C336" s="25">
        <v>107</v>
      </c>
    </row>
    <row r="337" spans="1:3" ht="46.5" x14ac:dyDescent="0.35">
      <c r="A337" s="36"/>
      <c r="B337" s="6" t="s">
        <v>317</v>
      </c>
      <c r="C337" s="25">
        <v>11</v>
      </c>
    </row>
    <row r="338" spans="1:3" ht="23.25" x14ac:dyDescent="0.35">
      <c r="A338" s="36"/>
      <c r="B338" s="6" t="s">
        <v>318</v>
      </c>
      <c r="C338" s="25">
        <v>38</v>
      </c>
    </row>
    <row r="339" spans="1:3" ht="23.25" x14ac:dyDescent="0.35">
      <c r="A339" s="36"/>
      <c r="B339" s="6" t="s">
        <v>319</v>
      </c>
      <c r="C339" s="25">
        <v>115</v>
      </c>
    </row>
    <row r="340" spans="1:3" ht="23.25" x14ac:dyDescent="0.35">
      <c r="A340" s="36"/>
      <c r="B340" s="6" t="s">
        <v>320</v>
      </c>
      <c r="C340" s="25">
        <v>38</v>
      </c>
    </row>
    <row r="341" spans="1:3" ht="36" customHeight="1" x14ac:dyDescent="0.3">
      <c r="A341" s="36"/>
      <c r="B341" s="5" t="s">
        <v>9</v>
      </c>
      <c r="C341" s="3">
        <f>SUM(C333:C340)</f>
        <v>342</v>
      </c>
    </row>
    <row r="342" spans="1:3" ht="15" x14ac:dyDescent="0.25">
      <c r="A342" s="36" t="s">
        <v>321</v>
      </c>
      <c r="B342" s="53" t="s">
        <v>323</v>
      </c>
      <c r="C342" s="52">
        <v>10</v>
      </c>
    </row>
    <row r="343" spans="1:3" ht="37.5" customHeight="1" x14ac:dyDescent="0.25">
      <c r="A343" s="36"/>
      <c r="B343" s="47"/>
      <c r="C343" s="49"/>
    </row>
    <row r="344" spans="1:3" ht="23.25" x14ac:dyDescent="0.35">
      <c r="A344" s="36"/>
      <c r="B344" s="6" t="s">
        <v>265</v>
      </c>
      <c r="C344" s="25">
        <v>91</v>
      </c>
    </row>
    <row r="345" spans="1:3" ht="23.25" x14ac:dyDescent="0.35">
      <c r="A345" s="36"/>
      <c r="B345" s="4" t="s">
        <v>324</v>
      </c>
      <c r="C345" s="25">
        <v>97</v>
      </c>
    </row>
    <row r="346" spans="1:3" ht="23.25" x14ac:dyDescent="0.35">
      <c r="A346" s="36"/>
      <c r="B346" s="6" t="s">
        <v>325</v>
      </c>
      <c r="C346" s="25">
        <v>52</v>
      </c>
    </row>
    <row r="347" spans="1:3" ht="23.25" x14ac:dyDescent="0.35">
      <c r="A347" s="36"/>
      <c r="B347" s="6" t="s">
        <v>326</v>
      </c>
      <c r="C347" s="25">
        <v>29</v>
      </c>
    </row>
    <row r="348" spans="1:3" ht="23.25" x14ac:dyDescent="0.35">
      <c r="A348" s="36"/>
      <c r="B348" s="6" t="s">
        <v>327</v>
      </c>
      <c r="C348" s="25">
        <v>64</v>
      </c>
    </row>
    <row r="349" spans="1:3" ht="23.25" x14ac:dyDescent="0.35">
      <c r="A349" s="36"/>
      <c r="B349" s="6" t="s">
        <v>328</v>
      </c>
      <c r="C349" s="25">
        <v>39</v>
      </c>
    </row>
    <row r="350" spans="1:3" ht="23.25" x14ac:dyDescent="0.35">
      <c r="A350" s="36"/>
      <c r="B350" s="6" t="s">
        <v>329</v>
      </c>
      <c r="C350" s="25">
        <v>37</v>
      </c>
    </row>
    <row r="351" spans="1:3" ht="23.25" x14ac:dyDescent="0.35">
      <c r="A351" s="36"/>
      <c r="B351" s="6" t="s">
        <v>330</v>
      </c>
      <c r="C351" s="25">
        <v>44</v>
      </c>
    </row>
    <row r="352" spans="1:3" ht="23.25" x14ac:dyDescent="0.35">
      <c r="A352" s="36"/>
      <c r="B352" s="6" t="s">
        <v>331</v>
      </c>
      <c r="C352" s="25">
        <v>41</v>
      </c>
    </row>
    <row r="353" spans="1:3" ht="23.25" x14ac:dyDescent="0.35">
      <c r="A353" s="36"/>
      <c r="B353" s="6" t="s">
        <v>332</v>
      </c>
      <c r="C353" s="25">
        <v>50</v>
      </c>
    </row>
    <row r="354" spans="1:3" ht="39" customHeight="1" x14ac:dyDescent="0.3">
      <c r="A354" s="36"/>
      <c r="B354" s="5" t="s">
        <v>9</v>
      </c>
      <c r="C354" s="3">
        <f>SUM(C342:C353)</f>
        <v>554</v>
      </c>
    </row>
    <row r="355" spans="1:3" ht="15" x14ac:dyDescent="0.25">
      <c r="A355" s="36" t="s">
        <v>333</v>
      </c>
      <c r="B355" s="46" t="s">
        <v>335</v>
      </c>
      <c r="C355" s="52">
        <v>5</v>
      </c>
    </row>
    <row r="356" spans="1:3" ht="15" x14ac:dyDescent="0.25">
      <c r="A356" s="36"/>
      <c r="B356" s="47"/>
      <c r="C356" s="49"/>
    </row>
    <row r="357" spans="1:3" ht="23.25" x14ac:dyDescent="0.35">
      <c r="A357" s="36"/>
      <c r="B357" s="6" t="s">
        <v>336</v>
      </c>
      <c r="C357" s="25">
        <v>37</v>
      </c>
    </row>
    <row r="358" spans="1:3" ht="23.25" x14ac:dyDescent="0.35">
      <c r="A358" s="36"/>
      <c r="B358" s="4" t="s">
        <v>337</v>
      </c>
      <c r="C358" s="25">
        <v>144</v>
      </c>
    </row>
    <row r="359" spans="1:3" ht="23.25" x14ac:dyDescent="0.35">
      <c r="A359" s="36"/>
      <c r="B359" s="6" t="s">
        <v>338</v>
      </c>
      <c r="C359" s="25">
        <v>14</v>
      </c>
    </row>
    <row r="360" spans="1:3" ht="23.25" x14ac:dyDescent="0.35">
      <c r="A360" s="36"/>
      <c r="B360" s="6" t="s">
        <v>339</v>
      </c>
      <c r="C360" s="25">
        <v>29</v>
      </c>
    </row>
    <row r="361" spans="1:3" ht="23.25" x14ac:dyDescent="0.35">
      <c r="A361" s="36"/>
      <c r="B361" s="6" t="s">
        <v>340</v>
      </c>
      <c r="C361" s="25">
        <v>39</v>
      </c>
    </row>
    <row r="362" spans="1:3" ht="23.25" x14ac:dyDescent="0.35">
      <c r="A362" s="36"/>
      <c r="B362" s="6" t="s">
        <v>341</v>
      </c>
      <c r="C362" s="25">
        <v>43</v>
      </c>
    </row>
    <row r="363" spans="1:3" ht="23.25" x14ac:dyDescent="0.35">
      <c r="A363" s="36"/>
      <c r="B363" s="6" t="s">
        <v>342</v>
      </c>
      <c r="C363" s="25">
        <v>42</v>
      </c>
    </row>
    <row r="364" spans="1:3" ht="52.5" customHeight="1" x14ac:dyDescent="0.35">
      <c r="A364" s="36"/>
      <c r="B364" s="6" t="s">
        <v>343</v>
      </c>
      <c r="C364" s="25">
        <v>41</v>
      </c>
    </row>
    <row r="365" spans="1:3" ht="42" customHeight="1" x14ac:dyDescent="0.3">
      <c r="A365" s="36"/>
      <c r="B365" s="5" t="s">
        <v>9</v>
      </c>
      <c r="C365" s="3">
        <f>SUM(C355:C364)</f>
        <v>394</v>
      </c>
    </row>
    <row r="366" spans="1:3" ht="15" x14ac:dyDescent="0.25">
      <c r="A366" s="36" t="s">
        <v>344</v>
      </c>
      <c r="B366" s="46" t="s">
        <v>346</v>
      </c>
      <c r="C366" s="52">
        <v>13</v>
      </c>
    </row>
    <row r="367" spans="1:3" ht="15" x14ac:dyDescent="0.25">
      <c r="A367" s="36"/>
      <c r="B367" s="47"/>
      <c r="C367" s="49"/>
    </row>
    <row r="368" spans="1:3" ht="23.25" x14ac:dyDescent="0.35">
      <c r="A368" s="36"/>
      <c r="B368" s="4" t="s">
        <v>347</v>
      </c>
      <c r="C368" s="25">
        <f>125+35</f>
        <v>160</v>
      </c>
    </row>
    <row r="369" spans="1:5" ht="23.25" x14ac:dyDescent="0.35">
      <c r="A369" s="36"/>
      <c r="B369" s="6" t="s">
        <v>348</v>
      </c>
      <c r="C369" s="25">
        <v>6</v>
      </c>
    </row>
    <row r="370" spans="1:5" ht="23.25" x14ac:dyDescent="0.35">
      <c r="A370" s="36"/>
      <c r="B370" s="6" t="s">
        <v>349</v>
      </c>
      <c r="C370" s="25">
        <v>53</v>
      </c>
    </row>
    <row r="371" spans="1:5" ht="23.25" x14ac:dyDescent="0.35">
      <c r="A371" s="36"/>
      <c r="B371" s="6" t="s">
        <v>350</v>
      </c>
      <c r="C371" s="25">
        <v>53</v>
      </c>
    </row>
    <row r="372" spans="1:5" ht="23.25" x14ac:dyDescent="0.35">
      <c r="A372" s="36"/>
      <c r="B372" s="6" t="s">
        <v>351</v>
      </c>
      <c r="C372" s="25">
        <v>57</v>
      </c>
    </row>
    <row r="373" spans="1:5" ht="23.25" x14ac:dyDescent="0.35">
      <c r="A373" s="36"/>
      <c r="B373" s="6" t="s">
        <v>352</v>
      </c>
      <c r="C373" s="25">
        <v>48</v>
      </c>
    </row>
    <row r="374" spans="1:5" ht="23.25" x14ac:dyDescent="0.35">
      <c r="A374" s="36"/>
      <c r="B374" s="6" t="s">
        <v>353</v>
      </c>
      <c r="C374" s="25">
        <v>47</v>
      </c>
    </row>
    <row r="375" spans="1:5" ht="23.25" x14ac:dyDescent="0.35">
      <c r="A375" s="36"/>
      <c r="B375" s="6" t="s">
        <v>354</v>
      </c>
      <c r="C375" s="25">
        <v>42</v>
      </c>
    </row>
    <row r="376" spans="1:5" ht="22.5" x14ac:dyDescent="0.3">
      <c r="A376" s="36"/>
      <c r="B376" s="5" t="s">
        <v>9</v>
      </c>
      <c r="C376" s="3">
        <f>SUM(C366:C375)</f>
        <v>479</v>
      </c>
    </row>
    <row r="377" spans="1:5" ht="23.25" x14ac:dyDescent="0.35">
      <c r="A377" s="39" t="s">
        <v>355</v>
      </c>
      <c r="B377" s="39"/>
      <c r="C377" s="39"/>
    </row>
    <row r="380" spans="1:5" ht="26.25" x14ac:dyDescent="0.4">
      <c r="A380" s="15" t="s">
        <v>356</v>
      </c>
      <c r="B380" s="1"/>
      <c r="C380" s="1" t="s">
        <v>357</v>
      </c>
      <c r="E380" s="23"/>
    </row>
    <row r="385" spans="1:6" s="16" customFormat="1" x14ac:dyDescent="0.3">
      <c r="A385" s="20"/>
      <c r="B385" s="21"/>
      <c r="C385" s="22"/>
      <c r="D385" s="17"/>
      <c r="E385" s="17"/>
      <c r="F385" s="17"/>
    </row>
    <row r="386" spans="1:6" s="16" customFormat="1" x14ac:dyDescent="0.3">
      <c r="A386" s="20"/>
      <c r="B386" s="21"/>
      <c r="C386" s="22"/>
      <c r="D386" s="17"/>
      <c r="E386" s="17"/>
      <c r="F386" s="17"/>
    </row>
    <row r="387" spans="1:6" s="16" customFormat="1" x14ac:dyDescent="0.3">
      <c r="A387" s="20"/>
      <c r="B387" s="21"/>
      <c r="C387" s="22"/>
      <c r="D387" s="17"/>
      <c r="E387" s="17"/>
      <c r="F387" s="17"/>
    </row>
    <row r="388" spans="1:6" s="16" customFormat="1" x14ac:dyDescent="0.3">
      <c r="A388" s="20"/>
      <c r="B388" s="21"/>
      <c r="C388" s="22"/>
      <c r="D388" s="17"/>
      <c r="E388" s="17"/>
      <c r="F388" s="17"/>
    </row>
    <row r="389" spans="1:6" s="16" customFormat="1" x14ac:dyDescent="0.3">
      <c r="A389" s="20"/>
      <c r="B389" s="21"/>
      <c r="C389" s="22"/>
      <c r="D389" s="17"/>
      <c r="E389" s="17"/>
      <c r="F389" s="17"/>
    </row>
    <row r="390" spans="1:6" s="16" customFormat="1" x14ac:dyDescent="0.3">
      <c r="A390" s="20"/>
      <c r="B390" s="21"/>
      <c r="C390" s="22"/>
      <c r="D390" s="17"/>
      <c r="E390" s="17"/>
      <c r="F390" s="17"/>
    </row>
    <row r="391" spans="1:6" s="16" customFormat="1" x14ac:dyDescent="0.3">
      <c r="A391" s="20"/>
      <c r="B391" s="21"/>
      <c r="C391" s="22"/>
      <c r="D391" s="17"/>
      <c r="E391" s="17"/>
      <c r="F391" s="17"/>
    </row>
    <row r="392" spans="1:6" s="16" customFormat="1" x14ac:dyDescent="0.3">
      <c r="A392" s="20"/>
      <c r="B392" s="21"/>
      <c r="C392" s="22"/>
      <c r="D392" s="17"/>
      <c r="E392" s="17"/>
      <c r="F392" s="17"/>
    </row>
    <row r="393" spans="1:6" s="16" customFormat="1" x14ac:dyDescent="0.3">
      <c r="A393" s="20"/>
      <c r="B393" s="21"/>
      <c r="C393" s="22"/>
      <c r="D393" s="17"/>
      <c r="E393" s="17"/>
      <c r="F393" s="17"/>
    </row>
    <row r="394" spans="1:6" s="16" customFormat="1" x14ac:dyDescent="0.3">
      <c r="A394" s="20"/>
      <c r="B394" s="21"/>
      <c r="C394" s="22"/>
      <c r="D394" s="17"/>
      <c r="E394" s="17"/>
      <c r="F394" s="17"/>
    </row>
    <row r="395" spans="1:6" s="16" customFormat="1" x14ac:dyDescent="0.3">
      <c r="A395" s="20"/>
      <c r="B395" s="21"/>
      <c r="C395" s="22"/>
      <c r="D395" s="17"/>
      <c r="E395" s="17"/>
      <c r="F395" s="17"/>
    </row>
    <row r="396" spans="1:6" s="16" customFormat="1" x14ac:dyDescent="0.3">
      <c r="A396" s="20"/>
      <c r="B396" s="21"/>
      <c r="C396" s="22"/>
      <c r="D396" s="17"/>
      <c r="E396" s="17"/>
      <c r="F396" s="17"/>
    </row>
    <row r="397" spans="1:6" s="16" customFormat="1" x14ac:dyDescent="0.3">
      <c r="A397" s="20"/>
      <c r="B397" s="21"/>
      <c r="C397" s="22"/>
      <c r="D397" s="17"/>
      <c r="E397" s="17"/>
      <c r="F397" s="17"/>
    </row>
    <row r="398" spans="1:6" s="16" customFormat="1" x14ac:dyDescent="0.3">
      <c r="A398" s="20"/>
      <c r="B398" s="21"/>
      <c r="C398" s="22"/>
      <c r="D398" s="17"/>
      <c r="E398" s="17"/>
      <c r="F398" s="17"/>
    </row>
    <row r="399" spans="1:6" s="16" customFormat="1" x14ac:dyDescent="0.3">
      <c r="A399" s="20"/>
      <c r="B399" s="21"/>
      <c r="C399" s="22"/>
      <c r="D399" s="17"/>
      <c r="E399" s="17"/>
      <c r="F399" s="17"/>
    </row>
    <row r="400" spans="1:6" s="16" customFormat="1" x14ac:dyDescent="0.3">
      <c r="A400" s="20"/>
      <c r="B400" s="21"/>
      <c r="C400" s="22"/>
      <c r="D400" s="17"/>
      <c r="E400" s="17"/>
      <c r="F400" s="17"/>
    </row>
    <row r="401" spans="1:6" s="16" customFormat="1" x14ac:dyDescent="0.3">
      <c r="A401" s="20"/>
      <c r="B401" s="21"/>
      <c r="C401" s="22"/>
      <c r="D401" s="17"/>
      <c r="E401" s="17"/>
      <c r="F401" s="17"/>
    </row>
    <row r="402" spans="1:6" s="16" customFormat="1" x14ac:dyDescent="0.3">
      <c r="A402" s="20"/>
      <c r="B402" s="21"/>
      <c r="C402" s="22"/>
      <c r="D402" s="17"/>
      <c r="E402" s="17"/>
      <c r="F402" s="17"/>
    </row>
    <row r="403" spans="1:6" s="16" customFormat="1" x14ac:dyDescent="0.3">
      <c r="A403" s="20"/>
      <c r="B403" s="21"/>
      <c r="C403" s="22"/>
      <c r="D403" s="17"/>
      <c r="E403" s="17"/>
      <c r="F403" s="17"/>
    </row>
    <row r="404" spans="1:6" s="16" customFormat="1" x14ac:dyDescent="0.3">
      <c r="A404" s="20"/>
      <c r="B404" s="21"/>
      <c r="C404" s="22"/>
      <c r="D404" s="17"/>
      <c r="E404" s="17"/>
      <c r="F404" s="17"/>
    </row>
  </sheetData>
  <mergeCells count="47">
    <mergeCell ref="A377:C377"/>
    <mergeCell ref="A327:A332"/>
    <mergeCell ref="A333:A341"/>
    <mergeCell ref="A342:A354"/>
    <mergeCell ref="A355:A365"/>
    <mergeCell ref="A366:A376"/>
    <mergeCell ref="B327:B328"/>
    <mergeCell ref="C327:C328"/>
    <mergeCell ref="B366:B367"/>
    <mergeCell ref="C366:C367"/>
    <mergeCell ref="B342:B343"/>
    <mergeCell ref="C342:C343"/>
    <mergeCell ref="B355:B356"/>
    <mergeCell ref="C355:C356"/>
    <mergeCell ref="A262:A263"/>
    <mergeCell ref="A266:A267"/>
    <mergeCell ref="A268:A278"/>
    <mergeCell ref="A279:A289"/>
    <mergeCell ref="A290:A303"/>
    <mergeCell ref="A304:A316"/>
    <mergeCell ref="A317:A326"/>
    <mergeCell ref="B290:B291"/>
    <mergeCell ref="C290:C291"/>
    <mergeCell ref="B304:B305"/>
    <mergeCell ref="C304:C305"/>
    <mergeCell ref="A258:A261"/>
    <mergeCell ref="A6:C6"/>
    <mergeCell ref="A9:A12"/>
    <mergeCell ref="A13:A49"/>
    <mergeCell ref="A50:A60"/>
    <mergeCell ref="A61:A124"/>
    <mergeCell ref="C1:C2"/>
    <mergeCell ref="A125:A197"/>
    <mergeCell ref="B268:B269"/>
    <mergeCell ref="C268:C269"/>
    <mergeCell ref="B279:B280"/>
    <mergeCell ref="C279:C280"/>
    <mergeCell ref="A264:A265"/>
    <mergeCell ref="A198:A205"/>
    <mergeCell ref="A206:A208"/>
    <mergeCell ref="A209:A211"/>
    <mergeCell ref="A212:A226"/>
    <mergeCell ref="A227:A230"/>
    <mergeCell ref="A231:A235"/>
    <mergeCell ref="A236:A237"/>
    <mergeCell ref="A238:A240"/>
    <mergeCell ref="A241:A257"/>
  </mergeCells>
  <pageMargins left="0.39370078740157483" right="0.39370078740157483" top="0.59055118110236227" bottom="0.59055118110236227" header="0.31496062992125984" footer="0.11811023622047245"/>
  <pageSetup paperSize="9" scale="62"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D288"/>
  <sheetViews>
    <sheetView tabSelected="1" view="pageBreakPreview" topLeftCell="A262" zoomScale="70" zoomScaleNormal="85" zoomScaleSheetLayoutView="70" zoomScalePageLayoutView="50" workbookViewId="0">
      <selection activeCell="A269" sqref="A269:XFD269"/>
    </sheetView>
  </sheetViews>
  <sheetFormatPr defaultColWidth="9.140625" defaultRowHeight="18.75" x14ac:dyDescent="0.3"/>
  <cols>
    <col min="1" max="1" width="43.85546875" style="20" customWidth="1"/>
    <col min="2" max="2" width="132.28515625" style="21" customWidth="1"/>
    <col min="3" max="3" width="57.140625" style="22" customWidth="1"/>
    <col min="4" max="4" width="19.42578125" style="33" customWidth="1"/>
    <col min="5" max="16384" width="9.140625" style="17"/>
  </cols>
  <sheetData>
    <row r="1" spans="1:4" s="10" customFormat="1" ht="65.25" customHeight="1" x14ac:dyDescent="0.35">
      <c r="A1" s="9"/>
      <c r="B1" s="31"/>
      <c r="C1" s="42" t="s">
        <v>389</v>
      </c>
      <c r="D1" s="32"/>
    </row>
    <row r="2" spans="1:4" s="10" customFormat="1" ht="52.9" customHeight="1" x14ac:dyDescent="0.35">
      <c r="A2" s="9"/>
      <c r="B2" s="31"/>
      <c r="C2" s="42"/>
      <c r="D2" s="32"/>
    </row>
    <row r="3" spans="1:4" s="10" customFormat="1" ht="23.25" x14ac:dyDescent="0.35">
      <c r="A3" s="11">
        <v>2600000000</v>
      </c>
      <c r="B3" s="12"/>
      <c r="C3" s="13"/>
      <c r="D3" s="32"/>
    </row>
    <row r="4" spans="1:4" s="10" customFormat="1" ht="23.25" x14ac:dyDescent="0.35">
      <c r="A4" s="14" t="s">
        <v>0</v>
      </c>
      <c r="B4" s="12"/>
      <c r="C4" s="13"/>
      <c r="D4" s="32"/>
    </row>
    <row r="5" spans="1:4" s="10" customFormat="1" ht="23.25" x14ac:dyDescent="0.35">
      <c r="A5" s="15"/>
      <c r="B5" s="12"/>
      <c r="C5" s="13"/>
      <c r="D5" s="32"/>
    </row>
    <row r="6" spans="1:4" s="10" customFormat="1" ht="34.5" customHeight="1" x14ac:dyDescent="0.3">
      <c r="A6" s="43" t="s">
        <v>1</v>
      </c>
      <c r="B6" s="43"/>
      <c r="C6" s="43"/>
      <c r="D6" s="32"/>
    </row>
    <row r="7" spans="1:4" s="10" customFormat="1" ht="23.25" x14ac:dyDescent="0.35">
      <c r="A7" s="9"/>
      <c r="B7" s="12"/>
      <c r="C7" s="13"/>
      <c r="D7" s="32"/>
    </row>
    <row r="8" spans="1:4" s="10" customFormat="1" ht="45" x14ac:dyDescent="0.3">
      <c r="A8" s="2" t="s">
        <v>2</v>
      </c>
      <c r="B8" s="24" t="s">
        <v>3</v>
      </c>
      <c r="C8" s="3" t="s">
        <v>4</v>
      </c>
      <c r="D8" s="32"/>
    </row>
    <row r="9" spans="1:4" ht="46.5" customHeight="1" x14ac:dyDescent="0.35">
      <c r="A9" s="36" t="s">
        <v>5</v>
      </c>
      <c r="B9" s="4" t="s">
        <v>6</v>
      </c>
      <c r="C9" s="25">
        <v>185</v>
      </c>
      <c r="D9" s="33">
        <v>818</v>
      </c>
    </row>
    <row r="10" spans="1:4" ht="23.25" x14ac:dyDescent="0.35">
      <c r="A10" s="36"/>
      <c r="B10" s="4" t="s">
        <v>7</v>
      </c>
      <c r="C10" s="25">
        <v>180</v>
      </c>
      <c r="D10" s="33">
        <v>818</v>
      </c>
    </row>
    <row r="11" spans="1:4" ht="23.25" x14ac:dyDescent="0.35">
      <c r="A11" s="36"/>
      <c r="B11" s="4" t="s">
        <v>8</v>
      </c>
      <c r="C11" s="25">
        <v>1536</v>
      </c>
      <c r="D11" s="33">
        <v>818</v>
      </c>
    </row>
    <row r="12" spans="1:4" ht="22.5" customHeight="1" x14ac:dyDescent="0.3">
      <c r="A12" s="36"/>
      <c r="B12" s="5" t="s">
        <v>9</v>
      </c>
      <c r="C12" s="3">
        <f>C9+C10+C11</f>
        <v>1901</v>
      </c>
      <c r="D12" s="33">
        <v>818</v>
      </c>
    </row>
    <row r="13" spans="1:4" ht="23.25" x14ac:dyDescent="0.35">
      <c r="A13" s="44" t="s">
        <v>10</v>
      </c>
      <c r="B13" s="6" t="s">
        <v>367</v>
      </c>
      <c r="C13" s="26">
        <v>143</v>
      </c>
      <c r="D13" s="33">
        <v>807</v>
      </c>
    </row>
    <row r="14" spans="1:4" ht="23.25" x14ac:dyDescent="0.35">
      <c r="A14" s="44"/>
      <c r="B14" s="6" t="s">
        <v>368</v>
      </c>
      <c r="C14" s="26">
        <v>185</v>
      </c>
      <c r="D14" s="33">
        <v>807</v>
      </c>
    </row>
    <row r="15" spans="1:4" ht="23.25" x14ac:dyDescent="0.35">
      <c r="A15" s="44"/>
      <c r="B15" s="6" t="s">
        <v>13</v>
      </c>
      <c r="C15" s="26">
        <v>204</v>
      </c>
      <c r="D15" s="33">
        <v>807</v>
      </c>
    </row>
    <row r="16" spans="1:4" ht="23.25" x14ac:dyDescent="0.35">
      <c r="A16" s="44"/>
      <c r="B16" s="6" t="s">
        <v>14</v>
      </c>
      <c r="C16" s="26">
        <v>188</v>
      </c>
      <c r="D16" s="33">
        <v>807</v>
      </c>
    </row>
    <row r="17" spans="1:4" ht="23.25" x14ac:dyDescent="0.35">
      <c r="A17" s="44"/>
      <c r="B17" s="6" t="s">
        <v>15</v>
      </c>
      <c r="C17" s="26">
        <v>232</v>
      </c>
      <c r="D17" s="33">
        <v>807</v>
      </c>
    </row>
    <row r="18" spans="1:4" s="16" customFormat="1" ht="23.25" x14ac:dyDescent="0.35">
      <c r="A18" s="44"/>
      <c r="B18" s="6" t="s">
        <v>369</v>
      </c>
      <c r="C18" s="26">
        <v>189</v>
      </c>
      <c r="D18" s="33">
        <v>807</v>
      </c>
    </row>
    <row r="19" spans="1:4" s="16" customFormat="1" ht="23.25" x14ac:dyDescent="0.35">
      <c r="A19" s="44"/>
      <c r="B19" s="6" t="s">
        <v>17</v>
      </c>
      <c r="C19" s="26">
        <v>379</v>
      </c>
      <c r="D19" s="33">
        <v>807</v>
      </c>
    </row>
    <row r="20" spans="1:4" s="16" customFormat="1" ht="23.25" x14ac:dyDescent="0.35">
      <c r="A20" s="44"/>
      <c r="B20" s="6" t="s">
        <v>18</v>
      </c>
      <c r="C20" s="26">
        <v>147</v>
      </c>
      <c r="D20" s="33">
        <v>807</v>
      </c>
    </row>
    <row r="21" spans="1:4" s="16" customFormat="1" ht="46.5" x14ac:dyDescent="0.35">
      <c r="A21" s="44"/>
      <c r="B21" s="6" t="s">
        <v>20</v>
      </c>
      <c r="C21" s="26">
        <v>216</v>
      </c>
      <c r="D21" s="33">
        <v>807</v>
      </c>
    </row>
    <row r="22" spans="1:4" s="16" customFormat="1" ht="46.5" x14ac:dyDescent="0.35">
      <c r="A22" s="44"/>
      <c r="B22" s="6" t="s">
        <v>21</v>
      </c>
      <c r="C22" s="26">
        <v>133</v>
      </c>
      <c r="D22" s="33">
        <v>807</v>
      </c>
    </row>
    <row r="23" spans="1:4" s="16" customFormat="1" ht="46.5" x14ac:dyDescent="0.35">
      <c r="A23" s="44"/>
      <c r="B23" s="6" t="s">
        <v>22</v>
      </c>
      <c r="C23" s="26">
        <v>111</v>
      </c>
      <c r="D23" s="33">
        <v>807</v>
      </c>
    </row>
    <row r="24" spans="1:4" s="16" customFormat="1" ht="46.5" x14ac:dyDescent="0.35">
      <c r="A24" s="44"/>
      <c r="B24" s="6" t="s">
        <v>23</v>
      </c>
      <c r="C24" s="26">
        <v>219</v>
      </c>
      <c r="D24" s="33">
        <v>807</v>
      </c>
    </row>
    <row r="25" spans="1:4" s="16" customFormat="1" ht="46.5" x14ac:dyDescent="0.35">
      <c r="A25" s="44"/>
      <c r="B25" s="6" t="s">
        <v>24</v>
      </c>
      <c r="C25" s="26">
        <v>169</v>
      </c>
      <c r="D25" s="33">
        <v>807</v>
      </c>
    </row>
    <row r="26" spans="1:4" s="16" customFormat="1" ht="46.5" x14ac:dyDescent="0.35">
      <c r="A26" s="44"/>
      <c r="B26" s="6" t="s">
        <v>25</v>
      </c>
      <c r="C26" s="26">
        <v>188</v>
      </c>
      <c r="D26" s="33">
        <v>807</v>
      </c>
    </row>
    <row r="27" spans="1:4" s="16" customFormat="1" ht="46.5" x14ac:dyDescent="0.35">
      <c r="A27" s="44"/>
      <c r="B27" s="6" t="s">
        <v>26</v>
      </c>
      <c r="C27" s="26">
        <v>176</v>
      </c>
      <c r="D27" s="33">
        <v>807</v>
      </c>
    </row>
    <row r="28" spans="1:4" s="16" customFormat="1" ht="46.5" x14ac:dyDescent="0.35">
      <c r="A28" s="44"/>
      <c r="B28" s="6" t="s">
        <v>27</v>
      </c>
      <c r="C28" s="26">
        <v>197</v>
      </c>
      <c r="D28" s="33">
        <v>807</v>
      </c>
    </row>
    <row r="29" spans="1:4" s="16" customFormat="1" ht="46.5" x14ac:dyDescent="0.35">
      <c r="A29" s="44"/>
      <c r="B29" s="6" t="s">
        <v>28</v>
      </c>
      <c r="C29" s="26">
        <v>207</v>
      </c>
      <c r="D29" s="33">
        <v>807</v>
      </c>
    </row>
    <row r="30" spans="1:4" s="16" customFormat="1" ht="46.5" x14ac:dyDescent="0.35">
      <c r="A30" s="44"/>
      <c r="B30" s="6" t="s">
        <v>29</v>
      </c>
      <c r="C30" s="26">
        <v>221</v>
      </c>
      <c r="D30" s="33">
        <v>807</v>
      </c>
    </row>
    <row r="31" spans="1:4" s="16" customFormat="1" ht="46.5" x14ac:dyDescent="0.35">
      <c r="A31" s="44"/>
      <c r="B31" s="6" t="s">
        <v>370</v>
      </c>
      <c r="C31" s="26">
        <v>49</v>
      </c>
      <c r="D31" s="33">
        <v>807</v>
      </c>
    </row>
    <row r="32" spans="1:4" s="16" customFormat="1" ht="23.25" x14ac:dyDescent="0.35">
      <c r="A32" s="44"/>
      <c r="B32" s="6" t="s">
        <v>31</v>
      </c>
      <c r="C32" s="26">
        <v>92</v>
      </c>
      <c r="D32" s="33">
        <v>807</v>
      </c>
    </row>
    <row r="33" spans="1:4" ht="23.25" x14ac:dyDescent="0.35">
      <c r="A33" s="44"/>
      <c r="B33" s="6" t="s">
        <v>371</v>
      </c>
      <c r="C33" s="26">
        <v>35</v>
      </c>
      <c r="D33" s="33">
        <v>807</v>
      </c>
    </row>
    <row r="34" spans="1:4" ht="26.25" customHeight="1" x14ac:dyDescent="0.35">
      <c r="A34" s="44"/>
      <c r="B34" s="6" t="s">
        <v>315</v>
      </c>
      <c r="C34" s="26">
        <v>129</v>
      </c>
      <c r="D34" s="33">
        <v>807</v>
      </c>
    </row>
    <row r="35" spans="1:4" ht="37.5" customHeight="1" x14ac:dyDescent="0.35">
      <c r="A35" s="44"/>
      <c r="B35" s="6" t="s">
        <v>33</v>
      </c>
      <c r="C35" s="26">
        <v>257</v>
      </c>
      <c r="D35" s="33">
        <v>807</v>
      </c>
    </row>
    <row r="36" spans="1:4" ht="46.5" x14ac:dyDescent="0.35">
      <c r="A36" s="44"/>
      <c r="B36" s="6" t="s">
        <v>372</v>
      </c>
      <c r="C36" s="26">
        <v>69</v>
      </c>
      <c r="D36" s="33">
        <v>807</v>
      </c>
    </row>
    <row r="37" spans="1:4" ht="31.5" customHeight="1" x14ac:dyDescent="0.35">
      <c r="A37" s="44"/>
      <c r="B37" s="6" t="s">
        <v>36</v>
      </c>
      <c r="C37" s="26">
        <v>97</v>
      </c>
      <c r="D37" s="33">
        <v>807</v>
      </c>
    </row>
    <row r="38" spans="1:4" ht="31.5" customHeight="1" x14ac:dyDescent="0.35">
      <c r="A38" s="44"/>
      <c r="B38" s="6" t="s">
        <v>37</v>
      </c>
      <c r="C38" s="26">
        <v>55</v>
      </c>
      <c r="D38" s="33">
        <v>807</v>
      </c>
    </row>
    <row r="39" spans="1:4" ht="31.5" customHeight="1" x14ac:dyDescent="0.35">
      <c r="A39" s="44"/>
      <c r="B39" s="6" t="s">
        <v>373</v>
      </c>
      <c r="C39" s="26">
        <v>11</v>
      </c>
      <c r="D39" s="33">
        <v>807</v>
      </c>
    </row>
    <row r="40" spans="1:4" ht="48" customHeight="1" x14ac:dyDescent="0.35">
      <c r="A40" s="44"/>
      <c r="B40" s="6" t="s">
        <v>374</v>
      </c>
      <c r="C40" s="26">
        <v>25</v>
      </c>
      <c r="D40" s="33">
        <v>807</v>
      </c>
    </row>
    <row r="41" spans="1:4" ht="55.5" customHeight="1" x14ac:dyDescent="0.35">
      <c r="A41" s="44"/>
      <c r="B41" s="6" t="s">
        <v>41</v>
      </c>
      <c r="C41" s="26">
        <v>64</v>
      </c>
      <c r="D41" s="33">
        <v>807</v>
      </c>
    </row>
    <row r="42" spans="1:4" ht="55.5" customHeight="1" x14ac:dyDescent="0.35">
      <c r="A42" s="44"/>
      <c r="B42" s="6" t="s">
        <v>44</v>
      </c>
      <c r="C42" s="26">
        <v>30</v>
      </c>
      <c r="D42" s="33">
        <v>807</v>
      </c>
    </row>
    <row r="43" spans="1:4" ht="55.5" customHeight="1" x14ac:dyDescent="0.35">
      <c r="A43" s="44"/>
      <c r="B43" s="6" t="s">
        <v>375</v>
      </c>
      <c r="C43" s="26">
        <f>140+20</f>
        <v>160</v>
      </c>
      <c r="D43" s="33">
        <v>807</v>
      </c>
    </row>
    <row r="44" spans="1:4" ht="55.5" customHeight="1" x14ac:dyDescent="0.35">
      <c r="A44" s="44"/>
      <c r="B44" s="6" t="s">
        <v>43</v>
      </c>
      <c r="C44" s="26">
        <v>104</v>
      </c>
      <c r="D44" s="33">
        <v>807</v>
      </c>
    </row>
    <row r="45" spans="1:4" ht="33.75" customHeight="1" x14ac:dyDescent="0.35">
      <c r="A45" s="44"/>
      <c r="B45" s="6" t="s">
        <v>56</v>
      </c>
      <c r="C45" s="26">
        <v>59</v>
      </c>
      <c r="D45" s="33">
        <v>807</v>
      </c>
    </row>
    <row r="46" spans="1:4" ht="33.75" customHeight="1" x14ac:dyDescent="0.3">
      <c r="A46" s="44"/>
      <c r="B46" s="5" t="s">
        <v>9</v>
      </c>
      <c r="C46" s="3">
        <f>SUM(C13:C45)</f>
        <v>4740</v>
      </c>
      <c r="D46" s="33">
        <v>807</v>
      </c>
    </row>
    <row r="47" spans="1:4" s="18" customFormat="1" ht="23.25" x14ac:dyDescent="0.35">
      <c r="A47" s="44" t="s">
        <v>46</v>
      </c>
      <c r="B47" s="6" t="s">
        <v>47</v>
      </c>
      <c r="C47" s="26">
        <v>18</v>
      </c>
      <c r="D47" s="33">
        <v>807</v>
      </c>
    </row>
    <row r="48" spans="1:4" s="18" customFormat="1" ht="23.25" x14ac:dyDescent="0.35">
      <c r="A48" s="44"/>
      <c r="B48" s="6" t="s">
        <v>376</v>
      </c>
      <c r="C48" s="26">
        <v>22</v>
      </c>
      <c r="D48" s="33">
        <v>807</v>
      </c>
    </row>
    <row r="49" spans="1:4" s="18" customFormat="1" ht="23.25" x14ac:dyDescent="0.35">
      <c r="A49" s="44"/>
      <c r="B49" s="6" t="s">
        <v>49</v>
      </c>
      <c r="C49" s="26">
        <v>32</v>
      </c>
      <c r="D49" s="33">
        <v>807</v>
      </c>
    </row>
    <row r="50" spans="1:4" s="18" customFormat="1" ht="23.25" x14ac:dyDescent="0.35">
      <c r="A50" s="44"/>
      <c r="B50" s="6" t="s">
        <v>50</v>
      </c>
      <c r="C50" s="26">
        <v>118</v>
      </c>
      <c r="D50" s="33">
        <v>807</v>
      </c>
    </row>
    <row r="51" spans="1:4" s="18" customFormat="1" ht="46.5" x14ac:dyDescent="0.35">
      <c r="A51" s="44"/>
      <c r="B51" s="6" t="s">
        <v>377</v>
      </c>
      <c r="C51" s="26">
        <v>19</v>
      </c>
      <c r="D51" s="33">
        <v>807</v>
      </c>
    </row>
    <row r="52" spans="1:4" s="18" customFormat="1" ht="46.5" x14ac:dyDescent="0.35">
      <c r="A52" s="44"/>
      <c r="B52" s="6" t="s">
        <v>378</v>
      </c>
      <c r="C52" s="26">
        <v>18</v>
      </c>
      <c r="D52" s="33">
        <v>807</v>
      </c>
    </row>
    <row r="53" spans="1:4" s="18" customFormat="1" ht="23.25" x14ac:dyDescent="0.35">
      <c r="A53" s="44"/>
      <c r="B53" s="6" t="s">
        <v>53</v>
      </c>
      <c r="C53" s="26">
        <v>17</v>
      </c>
      <c r="D53" s="33">
        <v>807</v>
      </c>
    </row>
    <row r="54" spans="1:4" s="18" customFormat="1" ht="23.25" x14ac:dyDescent="0.35">
      <c r="A54" s="44"/>
      <c r="B54" s="6" t="s">
        <v>55</v>
      </c>
      <c r="C54" s="25">
        <v>230</v>
      </c>
      <c r="D54" s="33">
        <v>807</v>
      </c>
    </row>
    <row r="55" spans="1:4" s="18" customFormat="1" ht="46.5" x14ac:dyDescent="0.35">
      <c r="A55" s="44"/>
      <c r="B55" s="6" t="s">
        <v>54</v>
      </c>
      <c r="C55" s="26">
        <v>10</v>
      </c>
      <c r="D55" s="33">
        <v>807</v>
      </c>
    </row>
    <row r="56" spans="1:4" ht="22.5" x14ac:dyDescent="0.3">
      <c r="A56" s="44"/>
      <c r="B56" s="5" t="s">
        <v>9</v>
      </c>
      <c r="C56" s="3">
        <f>SUM(C47:C55)</f>
        <v>484</v>
      </c>
      <c r="D56" s="33">
        <v>807</v>
      </c>
    </row>
    <row r="57" spans="1:4" s="18" customFormat="1" ht="46.5" x14ac:dyDescent="0.35">
      <c r="A57" s="44" t="s">
        <v>57</v>
      </c>
      <c r="B57" s="6" t="s">
        <v>58</v>
      </c>
      <c r="C57" s="26">
        <v>345</v>
      </c>
      <c r="D57" s="33">
        <v>814</v>
      </c>
    </row>
    <row r="58" spans="1:4" s="18" customFormat="1" ht="46.5" x14ac:dyDescent="0.35">
      <c r="A58" s="44"/>
      <c r="B58" s="6" t="s">
        <v>59</v>
      </c>
      <c r="C58" s="26">
        <v>171</v>
      </c>
      <c r="D58" s="33">
        <v>814</v>
      </c>
    </row>
    <row r="59" spans="1:4" s="18" customFormat="1" ht="46.5" x14ac:dyDescent="0.35">
      <c r="A59" s="44"/>
      <c r="B59" s="6" t="s">
        <v>60</v>
      </c>
      <c r="C59" s="26">
        <v>200</v>
      </c>
      <c r="D59" s="33">
        <v>814</v>
      </c>
    </row>
    <row r="60" spans="1:4" s="18" customFormat="1" ht="23.25" x14ac:dyDescent="0.35">
      <c r="A60" s="44"/>
      <c r="B60" s="6" t="s">
        <v>61</v>
      </c>
      <c r="C60" s="26">
        <v>108</v>
      </c>
      <c r="D60" s="33">
        <v>814</v>
      </c>
    </row>
    <row r="61" spans="1:4" s="18" customFormat="1" ht="46.5" x14ac:dyDescent="0.35">
      <c r="A61" s="44"/>
      <c r="B61" s="6" t="s">
        <v>62</v>
      </c>
      <c r="C61" s="26">
        <v>147</v>
      </c>
      <c r="D61" s="33">
        <v>814</v>
      </c>
    </row>
    <row r="62" spans="1:4" s="18" customFormat="1" ht="46.5" x14ac:dyDescent="0.35">
      <c r="A62" s="44"/>
      <c r="B62" s="6" t="s">
        <v>63</v>
      </c>
      <c r="C62" s="26">
        <v>403</v>
      </c>
      <c r="D62" s="33">
        <v>814</v>
      </c>
    </row>
    <row r="63" spans="1:4" s="18" customFormat="1" ht="46.5" x14ac:dyDescent="0.35">
      <c r="A63" s="44"/>
      <c r="B63" s="6" t="s">
        <v>64</v>
      </c>
      <c r="C63" s="26">
        <v>204</v>
      </c>
      <c r="D63" s="33">
        <v>814</v>
      </c>
    </row>
    <row r="64" spans="1:4" s="18" customFormat="1" ht="23.25" x14ac:dyDescent="0.35">
      <c r="A64" s="44"/>
      <c r="B64" s="6" t="s">
        <v>65</v>
      </c>
      <c r="C64" s="26">
        <v>29</v>
      </c>
      <c r="D64" s="33">
        <v>814</v>
      </c>
    </row>
    <row r="65" spans="1:4" s="18" customFormat="1" ht="23.25" x14ac:dyDescent="0.35">
      <c r="A65" s="44"/>
      <c r="B65" s="6" t="s">
        <v>66</v>
      </c>
      <c r="C65" s="26">
        <v>49</v>
      </c>
      <c r="D65" s="33">
        <v>814</v>
      </c>
    </row>
    <row r="66" spans="1:4" s="18" customFormat="1" ht="46.5" x14ac:dyDescent="0.35">
      <c r="A66" s="44"/>
      <c r="B66" s="6" t="s">
        <v>67</v>
      </c>
      <c r="C66" s="26">
        <v>74</v>
      </c>
      <c r="D66" s="33">
        <v>814</v>
      </c>
    </row>
    <row r="67" spans="1:4" s="18" customFormat="1" ht="46.5" x14ac:dyDescent="0.35">
      <c r="A67" s="44"/>
      <c r="B67" s="6" t="s">
        <v>68</v>
      </c>
      <c r="C67" s="26">
        <v>38</v>
      </c>
      <c r="D67" s="33">
        <v>814</v>
      </c>
    </row>
    <row r="68" spans="1:4" s="18" customFormat="1" ht="29.25" customHeight="1" x14ac:dyDescent="0.35">
      <c r="A68" s="44"/>
      <c r="B68" s="6" t="s">
        <v>69</v>
      </c>
      <c r="C68" s="26">
        <v>34</v>
      </c>
      <c r="D68" s="33">
        <v>814</v>
      </c>
    </row>
    <row r="69" spans="1:4" s="18" customFormat="1" ht="23.25" x14ac:dyDescent="0.35">
      <c r="A69" s="44"/>
      <c r="B69" s="6" t="s">
        <v>70</v>
      </c>
      <c r="C69" s="26">
        <v>37</v>
      </c>
      <c r="D69" s="33">
        <v>814</v>
      </c>
    </row>
    <row r="70" spans="1:4" s="18" customFormat="1" ht="46.5" x14ac:dyDescent="0.35">
      <c r="A70" s="44"/>
      <c r="B70" s="6" t="s">
        <v>71</v>
      </c>
      <c r="C70" s="26">
        <v>26</v>
      </c>
      <c r="D70" s="33">
        <v>814</v>
      </c>
    </row>
    <row r="71" spans="1:4" s="18" customFormat="1" ht="46.5" x14ac:dyDescent="0.35">
      <c r="A71" s="44"/>
      <c r="B71" s="6" t="s">
        <v>72</v>
      </c>
      <c r="C71" s="26">
        <v>71</v>
      </c>
      <c r="D71" s="33">
        <v>814</v>
      </c>
    </row>
    <row r="72" spans="1:4" s="18" customFormat="1" ht="46.5" x14ac:dyDescent="0.35">
      <c r="A72" s="44"/>
      <c r="B72" s="6" t="s">
        <v>73</v>
      </c>
      <c r="C72" s="26">
        <v>9</v>
      </c>
      <c r="D72" s="33">
        <v>814</v>
      </c>
    </row>
    <row r="73" spans="1:4" s="18" customFormat="1" ht="46.5" x14ac:dyDescent="0.35">
      <c r="A73" s="44"/>
      <c r="B73" s="6" t="s">
        <v>74</v>
      </c>
      <c r="C73" s="26">
        <v>14</v>
      </c>
      <c r="D73" s="33">
        <v>814</v>
      </c>
    </row>
    <row r="74" spans="1:4" s="18" customFormat="1" ht="46.5" x14ac:dyDescent="0.35">
      <c r="A74" s="44"/>
      <c r="B74" s="6" t="s">
        <v>75</v>
      </c>
      <c r="C74" s="26">
        <v>21</v>
      </c>
      <c r="D74" s="33">
        <v>814</v>
      </c>
    </row>
    <row r="75" spans="1:4" s="18" customFormat="1" ht="46.5" x14ac:dyDescent="0.35">
      <c r="A75" s="44"/>
      <c r="B75" s="6" t="s">
        <v>76</v>
      </c>
      <c r="C75" s="26">
        <v>34</v>
      </c>
      <c r="D75" s="33">
        <v>814</v>
      </c>
    </row>
    <row r="76" spans="1:4" s="18" customFormat="1" ht="46.5" x14ac:dyDescent="0.35">
      <c r="A76" s="44"/>
      <c r="B76" s="6" t="s">
        <v>77</v>
      </c>
      <c r="C76" s="26">
        <v>49</v>
      </c>
      <c r="D76" s="33">
        <v>814</v>
      </c>
    </row>
    <row r="77" spans="1:4" s="18" customFormat="1" ht="46.5" x14ac:dyDescent="0.35">
      <c r="A77" s="44"/>
      <c r="B77" s="30" t="s">
        <v>287</v>
      </c>
      <c r="C77" s="25">
        <v>22</v>
      </c>
      <c r="D77" s="33">
        <v>814</v>
      </c>
    </row>
    <row r="78" spans="1:4" s="18" customFormat="1" ht="27.75" customHeight="1" x14ac:dyDescent="0.35">
      <c r="A78" s="44"/>
      <c r="B78" s="6" t="s">
        <v>302</v>
      </c>
      <c r="C78" s="25">
        <v>19</v>
      </c>
      <c r="D78" s="33">
        <v>814</v>
      </c>
    </row>
    <row r="79" spans="1:4" s="18" customFormat="1" ht="46.5" x14ac:dyDescent="0.35">
      <c r="A79" s="44"/>
      <c r="B79" s="6" t="s">
        <v>78</v>
      </c>
      <c r="C79" s="26">
        <v>94</v>
      </c>
      <c r="D79" s="33">
        <v>814</v>
      </c>
    </row>
    <row r="80" spans="1:4" s="18" customFormat="1" ht="46.5" x14ac:dyDescent="0.35">
      <c r="A80" s="44"/>
      <c r="B80" s="6" t="s">
        <v>79</v>
      </c>
      <c r="C80" s="26">
        <v>100</v>
      </c>
      <c r="D80" s="33">
        <v>814</v>
      </c>
    </row>
    <row r="81" spans="1:4" s="18" customFormat="1" ht="46.5" x14ac:dyDescent="0.35">
      <c r="A81" s="44"/>
      <c r="B81" s="6" t="s">
        <v>80</v>
      </c>
      <c r="C81" s="26">
        <v>78</v>
      </c>
      <c r="D81" s="33">
        <v>814</v>
      </c>
    </row>
    <row r="82" spans="1:4" s="18" customFormat="1" ht="46.5" x14ac:dyDescent="0.35">
      <c r="A82" s="44"/>
      <c r="B82" s="6" t="s">
        <v>81</v>
      </c>
      <c r="C82" s="26">
        <v>20</v>
      </c>
      <c r="D82" s="33">
        <v>814</v>
      </c>
    </row>
    <row r="83" spans="1:4" s="18" customFormat="1" ht="23.25" x14ac:dyDescent="0.35">
      <c r="A83" s="44"/>
      <c r="B83" s="6" t="s">
        <v>82</v>
      </c>
      <c r="C83" s="26">
        <v>50</v>
      </c>
      <c r="D83" s="33">
        <v>814</v>
      </c>
    </row>
    <row r="84" spans="1:4" s="18" customFormat="1" ht="46.5" x14ac:dyDescent="0.35">
      <c r="A84" s="44"/>
      <c r="B84" s="6" t="s">
        <v>83</v>
      </c>
      <c r="C84" s="26">
        <v>42</v>
      </c>
      <c r="D84" s="33">
        <v>814</v>
      </c>
    </row>
    <row r="85" spans="1:4" s="18" customFormat="1" ht="26.25" customHeight="1" x14ac:dyDescent="0.35">
      <c r="A85" s="44"/>
      <c r="B85" s="6" t="s">
        <v>84</v>
      </c>
      <c r="C85" s="26">
        <v>59</v>
      </c>
      <c r="D85" s="33">
        <v>814</v>
      </c>
    </row>
    <row r="86" spans="1:4" s="18" customFormat="1" ht="23.25" x14ac:dyDescent="0.35">
      <c r="A86" s="44"/>
      <c r="B86" s="6" t="s">
        <v>86</v>
      </c>
      <c r="C86" s="26">
        <v>9</v>
      </c>
      <c r="D86" s="33">
        <v>814</v>
      </c>
    </row>
    <row r="87" spans="1:4" s="18" customFormat="1" ht="23.25" x14ac:dyDescent="0.35">
      <c r="A87" s="44"/>
      <c r="B87" s="6" t="s">
        <v>87</v>
      </c>
      <c r="C87" s="26">
        <v>43</v>
      </c>
      <c r="D87" s="33">
        <v>814</v>
      </c>
    </row>
    <row r="88" spans="1:4" s="18" customFormat="1" ht="23.25" x14ac:dyDescent="0.35">
      <c r="A88" s="44"/>
      <c r="B88" s="6" t="s">
        <v>88</v>
      </c>
      <c r="C88" s="26">
        <v>20</v>
      </c>
      <c r="D88" s="33">
        <v>814</v>
      </c>
    </row>
    <row r="89" spans="1:4" s="18" customFormat="1" ht="23.25" x14ac:dyDescent="0.35">
      <c r="A89" s="44"/>
      <c r="B89" s="6" t="s">
        <v>89</v>
      </c>
      <c r="C89" s="26">
        <v>26</v>
      </c>
      <c r="D89" s="33">
        <v>814</v>
      </c>
    </row>
    <row r="90" spans="1:4" s="18" customFormat="1" ht="23.25" x14ac:dyDescent="0.35">
      <c r="A90" s="44"/>
      <c r="B90" s="6" t="s">
        <v>90</v>
      </c>
      <c r="C90" s="26">
        <v>37</v>
      </c>
      <c r="D90" s="33">
        <v>814</v>
      </c>
    </row>
    <row r="91" spans="1:4" s="18" customFormat="1" ht="23.25" x14ac:dyDescent="0.35">
      <c r="A91" s="44"/>
      <c r="B91" s="6" t="s">
        <v>91</v>
      </c>
      <c r="C91" s="26">
        <v>25</v>
      </c>
      <c r="D91" s="33">
        <v>814</v>
      </c>
    </row>
    <row r="92" spans="1:4" s="18" customFormat="1" ht="23.25" x14ac:dyDescent="0.35">
      <c r="A92" s="44"/>
      <c r="B92" s="6" t="s">
        <v>92</v>
      </c>
      <c r="C92" s="26">
        <v>21</v>
      </c>
      <c r="D92" s="33">
        <v>814</v>
      </c>
    </row>
    <row r="93" spans="1:4" s="18" customFormat="1" ht="23.25" x14ac:dyDescent="0.35">
      <c r="A93" s="44"/>
      <c r="B93" s="6" t="s">
        <v>93</v>
      </c>
      <c r="C93" s="26">
        <v>384</v>
      </c>
      <c r="D93" s="33">
        <v>814</v>
      </c>
    </row>
    <row r="94" spans="1:4" s="18" customFormat="1" ht="46.5" x14ac:dyDescent="0.35">
      <c r="A94" s="44"/>
      <c r="B94" s="6" t="s">
        <v>380</v>
      </c>
      <c r="C94" s="26">
        <v>107</v>
      </c>
      <c r="D94" s="33">
        <v>814</v>
      </c>
    </row>
    <row r="95" spans="1:4" s="18" customFormat="1" ht="23.25" x14ac:dyDescent="0.35">
      <c r="A95" s="44"/>
      <c r="B95" s="6" t="s">
        <v>96</v>
      </c>
      <c r="C95" s="26">
        <v>43</v>
      </c>
      <c r="D95" s="33">
        <v>814</v>
      </c>
    </row>
    <row r="96" spans="1:4" s="18" customFormat="1" ht="23.25" x14ac:dyDescent="0.35">
      <c r="A96" s="44"/>
      <c r="B96" s="6" t="s">
        <v>97</v>
      </c>
      <c r="C96" s="26">
        <v>20</v>
      </c>
      <c r="D96" s="33">
        <v>814</v>
      </c>
    </row>
    <row r="97" spans="1:4" s="18" customFormat="1" ht="23.25" x14ac:dyDescent="0.35">
      <c r="A97" s="44"/>
      <c r="B97" s="6" t="s">
        <v>98</v>
      </c>
      <c r="C97" s="26">
        <f>264+24</f>
        <v>288</v>
      </c>
      <c r="D97" s="33">
        <v>814</v>
      </c>
    </row>
    <row r="98" spans="1:4" s="18" customFormat="1" ht="23.25" x14ac:dyDescent="0.35">
      <c r="A98" s="44"/>
      <c r="B98" s="6" t="s">
        <v>383</v>
      </c>
      <c r="C98" s="26">
        <v>64</v>
      </c>
      <c r="D98" s="33">
        <v>814</v>
      </c>
    </row>
    <row r="99" spans="1:4" s="18" customFormat="1" ht="23.25" x14ac:dyDescent="0.35">
      <c r="A99" s="44"/>
      <c r="B99" s="6" t="s">
        <v>100</v>
      </c>
      <c r="C99" s="26">
        <v>99</v>
      </c>
      <c r="D99" s="33">
        <v>814</v>
      </c>
    </row>
    <row r="100" spans="1:4" s="18" customFormat="1" ht="46.5" x14ac:dyDescent="0.35">
      <c r="A100" s="44"/>
      <c r="B100" s="6" t="s">
        <v>101</v>
      </c>
      <c r="C100" s="26">
        <f>103+1</f>
        <v>104</v>
      </c>
      <c r="D100" s="33">
        <v>814</v>
      </c>
    </row>
    <row r="101" spans="1:4" s="18" customFormat="1" ht="23.25" x14ac:dyDescent="0.35">
      <c r="A101" s="44"/>
      <c r="B101" s="6" t="s">
        <v>102</v>
      </c>
      <c r="C101" s="26">
        <v>90</v>
      </c>
      <c r="D101" s="33">
        <v>814</v>
      </c>
    </row>
    <row r="102" spans="1:4" s="18" customFormat="1" ht="23.25" x14ac:dyDescent="0.35">
      <c r="A102" s="44"/>
      <c r="B102" s="6" t="s">
        <v>103</v>
      </c>
      <c r="C102" s="26">
        <v>60</v>
      </c>
      <c r="D102" s="33">
        <v>814</v>
      </c>
    </row>
    <row r="103" spans="1:4" s="18" customFormat="1" ht="23.25" x14ac:dyDescent="0.35">
      <c r="A103" s="44"/>
      <c r="B103" s="6" t="s">
        <v>104</v>
      </c>
      <c r="C103" s="26">
        <v>60</v>
      </c>
      <c r="D103" s="33">
        <v>814</v>
      </c>
    </row>
    <row r="104" spans="1:4" s="18" customFormat="1" ht="23.25" x14ac:dyDescent="0.35">
      <c r="A104" s="44"/>
      <c r="B104" s="6" t="s">
        <v>105</v>
      </c>
      <c r="C104" s="26">
        <v>77</v>
      </c>
      <c r="D104" s="33">
        <v>814</v>
      </c>
    </row>
    <row r="105" spans="1:4" s="18" customFormat="1" ht="23.25" x14ac:dyDescent="0.35">
      <c r="A105" s="44"/>
      <c r="B105" s="6" t="s">
        <v>106</v>
      </c>
      <c r="C105" s="26">
        <v>73</v>
      </c>
      <c r="D105" s="33">
        <v>814</v>
      </c>
    </row>
    <row r="106" spans="1:4" s="18" customFormat="1" ht="23.25" x14ac:dyDescent="0.35">
      <c r="A106" s="44"/>
      <c r="B106" s="6" t="s">
        <v>107</v>
      </c>
      <c r="C106" s="26">
        <v>29</v>
      </c>
      <c r="D106" s="33">
        <v>814</v>
      </c>
    </row>
    <row r="107" spans="1:4" s="18" customFormat="1" ht="23.25" x14ac:dyDescent="0.35">
      <c r="A107" s="44"/>
      <c r="B107" s="6" t="s">
        <v>108</v>
      </c>
      <c r="C107" s="26">
        <v>18</v>
      </c>
      <c r="D107" s="33">
        <v>814</v>
      </c>
    </row>
    <row r="108" spans="1:4" s="18" customFormat="1" ht="23.25" x14ac:dyDescent="0.35">
      <c r="A108" s="44"/>
      <c r="B108" s="6" t="s">
        <v>109</v>
      </c>
      <c r="C108" s="26">
        <v>23</v>
      </c>
      <c r="D108" s="33">
        <v>814</v>
      </c>
    </row>
    <row r="109" spans="1:4" s="18" customFormat="1" ht="29.25" customHeight="1" x14ac:dyDescent="0.35">
      <c r="A109" s="44"/>
      <c r="B109" s="6" t="s">
        <v>110</v>
      </c>
      <c r="C109" s="26">
        <v>24</v>
      </c>
      <c r="D109" s="33">
        <v>814</v>
      </c>
    </row>
    <row r="110" spans="1:4" s="18" customFormat="1" ht="33" customHeight="1" x14ac:dyDescent="0.35">
      <c r="A110" s="44"/>
      <c r="B110" s="6" t="s">
        <v>111</v>
      </c>
      <c r="C110" s="26">
        <v>57</v>
      </c>
      <c r="D110" s="33">
        <v>814</v>
      </c>
    </row>
    <row r="111" spans="1:4" s="18" customFormat="1" ht="33" customHeight="1" x14ac:dyDescent="0.35">
      <c r="A111" s="44"/>
      <c r="B111" s="6" t="s">
        <v>112</v>
      </c>
      <c r="C111" s="26">
        <v>8</v>
      </c>
      <c r="D111" s="33">
        <v>814</v>
      </c>
    </row>
    <row r="112" spans="1:4" s="18" customFormat="1" ht="32.25" customHeight="1" x14ac:dyDescent="0.35">
      <c r="A112" s="44"/>
      <c r="B112" s="6" t="s">
        <v>113</v>
      </c>
      <c r="C112" s="26">
        <v>19</v>
      </c>
      <c r="D112" s="33">
        <v>814</v>
      </c>
    </row>
    <row r="113" spans="1:4" s="18" customFormat="1" ht="32.25" customHeight="1" x14ac:dyDescent="0.35">
      <c r="A113" s="44"/>
      <c r="B113" s="6" t="s">
        <v>114</v>
      </c>
      <c r="C113" s="26">
        <v>19</v>
      </c>
      <c r="D113" s="33">
        <v>814</v>
      </c>
    </row>
    <row r="114" spans="1:4" s="18" customFormat="1" ht="32.25" customHeight="1" x14ac:dyDescent="0.35">
      <c r="A114" s="44"/>
      <c r="B114" s="6" t="s">
        <v>115</v>
      </c>
      <c r="C114" s="26">
        <v>32</v>
      </c>
      <c r="D114" s="33">
        <v>814</v>
      </c>
    </row>
    <row r="115" spans="1:4" s="18" customFormat="1" ht="51" customHeight="1" x14ac:dyDescent="0.35">
      <c r="A115" s="44"/>
      <c r="B115" s="6" t="s">
        <v>386</v>
      </c>
      <c r="C115" s="26">
        <v>90</v>
      </c>
      <c r="D115" s="33">
        <v>814</v>
      </c>
    </row>
    <row r="116" spans="1:4" s="18" customFormat="1" ht="46.5" x14ac:dyDescent="0.35">
      <c r="A116" s="44"/>
      <c r="B116" s="6" t="s">
        <v>117</v>
      </c>
      <c r="C116" s="26">
        <v>43</v>
      </c>
      <c r="D116" s="33">
        <v>814</v>
      </c>
    </row>
    <row r="117" spans="1:4" s="18" customFormat="1" ht="46.5" x14ac:dyDescent="0.35">
      <c r="A117" s="44"/>
      <c r="B117" s="6" t="s">
        <v>384</v>
      </c>
      <c r="C117" s="26">
        <v>16</v>
      </c>
      <c r="D117" s="33">
        <v>814</v>
      </c>
    </row>
    <row r="118" spans="1:4" s="18" customFormat="1" ht="34.5" customHeight="1" x14ac:dyDescent="0.35">
      <c r="A118" s="44"/>
      <c r="B118" s="6" t="s">
        <v>118</v>
      </c>
      <c r="C118" s="26">
        <v>136</v>
      </c>
      <c r="D118" s="33">
        <v>814</v>
      </c>
    </row>
    <row r="119" spans="1:4" s="18" customFormat="1" ht="34.5" customHeight="1" x14ac:dyDescent="0.35">
      <c r="A119" s="44"/>
      <c r="B119" s="6" t="s">
        <v>119</v>
      </c>
      <c r="C119" s="26">
        <v>66</v>
      </c>
      <c r="D119" s="33">
        <v>814</v>
      </c>
    </row>
    <row r="120" spans="1:4" s="18" customFormat="1" ht="34.5" customHeight="1" x14ac:dyDescent="0.35">
      <c r="A120" s="44"/>
      <c r="B120" s="6" t="s">
        <v>120</v>
      </c>
      <c r="C120" s="26">
        <v>36</v>
      </c>
      <c r="D120" s="33">
        <v>814</v>
      </c>
    </row>
    <row r="121" spans="1:4" ht="39.75" customHeight="1" x14ac:dyDescent="0.3">
      <c r="A121" s="44"/>
      <c r="B121" s="5" t="s">
        <v>9</v>
      </c>
      <c r="C121" s="3">
        <f>SUM(C57:C120)</f>
        <v>4813</v>
      </c>
      <c r="D121" s="33">
        <v>814</v>
      </c>
    </row>
    <row r="122" spans="1:4" s="18" customFormat="1" ht="46.5" x14ac:dyDescent="0.35">
      <c r="A122" s="44" t="s">
        <v>121</v>
      </c>
      <c r="B122" s="6" t="s">
        <v>190</v>
      </c>
      <c r="C122" s="27">
        <v>39</v>
      </c>
      <c r="D122" s="33">
        <v>815</v>
      </c>
    </row>
    <row r="123" spans="1:4" s="18" customFormat="1" ht="23.25" x14ac:dyDescent="0.35">
      <c r="A123" s="44"/>
      <c r="B123" s="6" t="s">
        <v>191</v>
      </c>
      <c r="C123" s="27">
        <v>97</v>
      </c>
      <c r="D123" s="33">
        <v>815</v>
      </c>
    </row>
    <row r="124" spans="1:4" s="18" customFormat="1" ht="46.5" x14ac:dyDescent="0.35">
      <c r="A124" s="44"/>
      <c r="B124" s="6" t="s">
        <v>387</v>
      </c>
      <c r="C124" s="27">
        <v>43</v>
      </c>
      <c r="D124" s="33">
        <v>815</v>
      </c>
    </row>
    <row r="125" spans="1:4" ht="22.5" x14ac:dyDescent="0.3">
      <c r="A125" s="44"/>
      <c r="B125" s="5" t="s">
        <v>9</v>
      </c>
      <c r="C125" s="19">
        <f>SUM(C122:C124)</f>
        <v>179</v>
      </c>
      <c r="D125" s="33">
        <v>815</v>
      </c>
    </row>
    <row r="126" spans="1:4" ht="78" customHeight="1" x14ac:dyDescent="0.35">
      <c r="A126" s="36" t="s">
        <v>379</v>
      </c>
      <c r="B126" s="4" t="s">
        <v>194</v>
      </c>
      <c r="C126" s="27">
        <v>26</v>
      </c>
      <c r="D126" s="33">
        <v>821</v>
      </c>
    </row>
    <row r="127" spans="1:4" ht="69" customHeight="1" x14ac:dyDescent="0.35">
      <c r="A127" s="36"/>
      <c r="B127" s="4" t="s">
        <v>195</v>
      </c>
      <c r="C127" s="27">
        <v>48</v>
      </c>
      <c r="D127" s="33">
        <v>821</v>
      </c>
    </row>
    <row r="128" spans="1:4" ht="69" customHeight="1" x14ac:dyDescent="0.35">
      <c r="A128" s="36"/>
      <c r="B128" s="4" t="s">
        <v>196</v>
      </c>
      <c r="C128" s="27">
        <v>212</v>
      </c>
      <c r="D128" s="33">
        <v>821</v>
      </c>
    </row>
    <row r="129" spans="1:4" ht="69" customHeight="1" x14ac:dyDescent="0.35">
      <c r="A129" s="36"/>
      <c r="B129" s="4" t="s">
        <v>197</v>
      </c>
      <c r="C129" s="27">
        <v>52</v>
      </c>
      <c r="D129" s="33">
        <v>821</v>
      </c>
    </row>
    <row r="130" spans="1:4" ht="69" customHeight="1" x14ac:dyDescent="0.35">
      <c r="A130" s="36"/>
      <c r="B130" s="4" t="s">
        <v>198</v>
      </c>
      <c r="C130" s="27">
        <v>24</v>
      </c>
      <c r="D130" s="33">
        <v>821</v>
      </c>
    </row>
    <row r="131" spans="1:4" ht="69" customHeight="1" x14ac:dyDescent="0.35">
      <c r="A131" s="36"/>
      <c r="B131" s="4" t="s">
        <v>199</v>
      </c>
      <c r="C131" s="27">
        <v>313</v>
      </c>
      <c r="D131" s="33">
        <v>821</v>
      </c>
    </row>
    <row r="132" spans="1:4" ht="69" customHeight="1" x14ac:dyDescent="0.35">
      <c r="A132" s="36"/>
      <c r="B132" s="7" t="s">
        <v>200</v>
      </c>
      <c r="C132" s="27">
        <v>82</v>
      </c>
      <c r="D132" s="33">
        <v>821</v>
      </c>
    </row>
    <row r="133" spans="1:4" ht="27.75" customHeight="1" x14ac:dyDescent="0.3">
      <c r="A133" s="36"/>
      <c r="B133" s="5" t="s">
        <v>9</v>
      </c>
      <c r="C133" s="19">
        <f>SUM(C126:C132)</f>
        <v>757</v>
      </c>
      <c r="D133" s="33">
        <v>821</v>
      </c>
    </row>
    <row r="134" spans="1:4" ht="75.75" customHeight="1" x14ac:dyDescent="0.35">
      <c r="A134" s="36" t="s">
        <v>364</v>
      </c>
      <c r="B134" s="4" t="s">
        <v>202</v>
      </c>
      <c r="C134" s="27">
        <v>188</v>
      </c>
      <c r="D134" s="33">
        <v>821</v>
      </c>
    </row>
    <row r="135" spans="1:4" ht="74.25" customHeight="1" x14ac:dyDescent="0.3">
      <c r="A135" s="36"/>
      <c r="B135" s="5" t="s">
        <v>9</v>
      </c>
      <c r="C135" s="19">
        <f>C134</f>
        <v>188</v>
      </c>
      <c r="D135" s="33">
        <v>821</v>
      </c>
    </row>
    <row r="136" spans="1:4" ht="60.75" customHeight="1" x14ac:dyDescent="0.35">
      <c r="A136" s="36" t="s">
        <v>204</v>
      </c>
      <c r="B136" s="4" t="s">
        <v>205</v>
      </c>
      <c r="C136" s="27">
        <v>116</v>
      </c>
      <c r="D136" s="33">
        <v>814</v>
      </c>
    </row>
    <row r="137" spans="1:4" ht="60.75" customHeight="1" x14ac:dyDescent="0.35">
      <c r="A137" s="36"/>
      <c r="B137" s="4" t="s">
        <v>206</v>
      </c>
      <c r="C137" s="27">
        <v>17</v>
      </c>
      <c r="D137" s="33">
        <v>814</v>
      </c>
    </row>
    <row r="138" spans="1:4" ht="28.5" customHeight="1" x14ac:dyDescent="0.3">
      <c r="A138" s="36"/>
      <c r="B138" s="5" t="s">
        <v>9</v>
      </c>
      <c r="C138" s="19">
        <f>C136+C137</f>
        <v>133</v>
      </c>
      <c r="D138" s="33">
        <v>814</v>
      </c>
    </row>
    <row r="139" spans="1:4" ht="48" customHeight="1" x14ac:dyDescent="0.35">
      <c r="A139" s="36" t="s">
        <v>207</v>
      </c>
      <c r="B139" s="4" t="s">
        <v>208</v>
      </c>
      <c r="C139" s="27">
        <v>300</v>
      </c>
      <c r="D139" s="33">
        <v>821</v>
      </c>
    </row>
    <row r="140" spans="1:4" ht="46.5" x14ac:dyDescent="0.35">
      <c r="A140" s="36"/>
      <c r="B140" s="4" t="s">
        <v>209</v>
      </c>
      <c r="C140" s="27">
        <v>269</v>
      </c>
      <c r="D140" s="33">
        <v>821</v>
      </c>
    </row>
    <row r="141" spans="1:4" ht="46.5" x14ac:dyDescent="0.35">
      <c r="A141" s="36"/>
      <c r="B141" s="4" t="s">
        <v>210</v>
      </c>
      <c r="C141" s="27">
        <v>250</v>
      </c>
      <c r="D141" s="33">
        <v>821</v>
      </c>
    </row>
    <row r="142" spans="1:4" ht="46.5" x14ac:dyDescent="0.35">
      <c r="A142" s="36"/>
      <c r="B142" s="4" t="s">
        <v>211</v>
      </c>
      <c r="C142" s="27">
        <v>265</v>
      </c>
      <c r="D142" s="33">
        <v>821</v>
      </c>
    </row>
    <row r="143" spans="1:4" ht="46.5" x14ac:dyDescent="0.35">
      <c r="A143" s="36"/>
      <c r="B143" s="4" t="s">
        <v>212</v>
      </c>
      <c r="C143" s="27">
        <v>338</v>
      </c>
      <c r="D143" s="33">
        <v>821</v>
      </c>
    </row>
    <row r="144" spans="1:4" ht="46.5" x14ac:dyDescent="0.35">
      <c r="A144" s="36"/>
      <c r="B144" s="4" t="s">
        <v>213</v>
      </c>
      <c r="C144" s="27">
        <v>306</v>
      </c>
      <c r="D144" s="33">
        <v>821</v>
      </c>
    </row>
    <row r="145" spans="1:4" ht="46.5" x14ac:dyDescent="0.35">
      <c r="A145" s="36"/>
      <c r="B145" s="4" t="s">
        <v>214</v>
      </c>
      <c r="C145" s="27">
        <v>280</v>
      </c>
      <c r="D145" s="33">
        <v>821</v>
      </c>
    </row>
    <row r="146" spans="1:4" ht="69.75" x14ac:dyDescent="0.35">
      <c r="A146" s="36"/>
      <c r="B146" s="4" t="s">
        <v>215</v>
      </c>
      <c r="C146" s="27">
        <v>278</v>
      </c>
      <c r="D146" s="33">
        <v>821</v>
      </c>
    </row>
    <row r="147" spans="1:4" ht="69.75" x14ac:dyDescent="0.35">
      <c r="A147" s="36"/>
      <c r="B147" s="4" t="s">
        <v>216</v>
      </c>
      <c r="C147" s="27">
        <v>348</v>
      </c>
      <c r="D147" s="33">
        <v>821</v>
      </c>
    </row>
    <row r="148" spans="1:4" ht="69.75" x14ac:dyDescent="0.35">
      <c r="A148" s="36"/>
      <c r="B148" s="4" t="s">
        <v>217</v>
      </c>
      <c r="C148" s="27">
        <v>410</v>
      </c>
      <c r="D148" s="33">
        <v>821</v>
      </c>
    </row>
    <row r="149" spans="1:4" ht="46.5" x14ac:dyDescent="0.35">
      <c r="A149" s="36"/>
      <c r="B149" s="4" t="s">
        <v>218</v>
      </c>
      <c r="C149" s="27">
        <v>178</v>
      </c>
      <c r="D149" s="33">
        <v>821</v>
      </c>
    </row>
    <row r="150" spans="1:4" ht="46.5" x14ac:dyDescent="0.35">
      <c r="A150" s="36"/>
      <c r="B150" s="4" t="s">
        <v>219</v>
      </c>
      <c r="C150" s="27">
        <f>376+9</f>
        <v>385</v>
      </c>
      <c r="D150" s="33">
        <v>821</v>
      </c>
    </row>
    <row r="151" spans="1:4" ht="46.5" x14ac:dyDescent="0.35">
      <c r="A151" s="36"/>
      <c r="B151" s="4" t="s">
        <v>220</v>
      </c>
      <c r="C151" s="27">
        <v>441</v>
      </c>
      <c r="D151" s="33">
        <v>821</v>
      </c>
    </row>
    <row r="152" spans="1:4" ht="34.5" customHeight="1" x14ac:dyDescent="0.35">
      <c r="A152" s="36"/>
      <c r="B152" s="4" t="s">
        <v>221</v>
      </c>
      <c r="C152" s="27">
        <v>462</v>
      </c>
      <c r="D152" s="33">
        <v>821</v>
      </c>
    </row>
    <row r="153" spans="1:4" ht="37.5" customHeight="1" x14ac:dyDescent="0.3">
      <c r="A153" s="36"/>
      <c r="B153" s="5" t="s">
        <v>9</v>
      </c>
      <c r="C153" s="19">
        <f>SUM(C139:C152)</f>
        <v>4510</v>
      </c>
      <c r="D153" s="33">
        <v>821</v>
      </c>
    </row>
    <row r="154" spans="1:4" ht="35.25" customHeight="1" x14ac:dyDescent="0.35">
      <c r="A154" s="36" t="s">
        <v>222</v>
      </c>
      <c r="B154" s="4" t="s">
        <v>223</v>
      </c>
      <c r="C154" s="27">
        <v>110</v>
      </c>
      <c r="D154" s="33">
        <v>820</v>
      </c>
    </row>
    <row r="155" spans="1:4" ht="59.25" customHeight="1" x14ac:dyDescent="0.35">
      <c r="A155" s="36"/>
      <c r="B155" s="4" t="s">
        <v>224</v>
      </c>
      <c r="C155" s="27">
        <v>101</v>
      </c>
      <c r="D155" s="33">
        <v>820</v>
      </c>
    </row>
    <row r="156" spans="1:4" ht="38.25" customHeight="1" x14ac:dyDescent="0.35">
      <c r="A156" s="36"/>
      <c r="B156" s="4" t="s">
        <v>225</v>
      </c>
      <c r="C156" s="27">
        <v>61</v>
      </c>
      <c r="D156" s="33">
        <v>820</v>
      </c>
    </row>
    <row r="157" spans="1:4" ht="25.5" customHeight="1" x14ac:dyDescent="0.3">
      <c r="A157" s="36"/>
      <c r="B157" s="5" t="s">
        <v>9</v>
      </c>
      <c r="C157" s="19">
        <f>SUM(C154:C156)</f>
        <v>272</v>
      </c>
      <c r="D157" s="33">
        <v>820</v>
      </c>
    </row>
    <row r="158" spans="1:4" ht="23.25" x14ac:dyDescent="0.35">
      <c r="A158" s="36" t="s">
        <v>226</v>
      </c>
      <c r="B158" s="4" t="s">
        <v>227</v>
      </c>
      <c r="C158" s="27">
        <f>275+9</f>
        <v>284</v>
      </c>
      <c r="D158" s="33">
        <v>814</v>
      </c>
    </row>
    <row r="159" spans="1:4" ht="23.25" x14ac:dyDescent="0.35">
      <c r="A159" s="36"/>
      <c r="B159" s="4" t="s">
        <v>228</v>
      </c>
      <c r="C159" s="27">
        <v>51</v>
      </c>
      <c r="D159" s="33">
        <v>814</v>
      </c>
    </row>
    <row r="160" spans="1:4" ht="46.5" x14ac:dyDescent="0.35">
      <c r="A160" s="36"/>
      <c r="B160" s="4" t="s">
        <v>229</v>
      </c>
      <c r="C160" s="27">
        <f>37+8+7</f>
        <v>52</v>
      </c>
      <c r="D160" s="33">
        <v>818</v>
      </c>
    </row>
    <row r="161" spans="1:4" ht="23.25" x14ac:dyDescent="0.35">
      <c r="A161" s="36"/>
      <c r="B161" s="4" t="s">
        <v>230</v>
      </c>
      <c r="C161" s="27">
        <f>49+7</f>
        <v>56</v>
      </c>
      <c r="D161" s="33">
        <v>814</v>
      </c>
    </row>
    <row r="162" spans="1:4" ht="37.5" customHeight="1" x14ac:dyDescent="0.3">
      <c r="A162" s="36"/>
      <c r="B162" s="5" t="s">
        <v>9</v>
      </c>
      <c r="C162" s="19">
        <f>SUM(C158:C161)</f>
        <v>443</v>
      </c>
      <c r="D162" s="33">
        <v>814</v>
      </c>
    </row>
    <row r="163" spans="1:4" ht="61.5" customHeight="1" x14ac:dyDescent="0.35">
      <c r="A163" s="41" t="s">
        <v>231</v>
      </c>
      <c r="B163" s="7" t="s">
        <v>361</v>
      </c>
      <c r="C163" s="27">
        <v>16</v>
      </c>
      <c r="D163" s="33">
        <v>815</v>
      </c>
    </row>
    <row r="164" spans="1:4" ht="61.5" customHeight="1" x14ac:dyDescent="0.3">
      <c r="A164" s="41"/>
      <c r="B164" s="5" t="s">
        <v>9</v>
      </c>
      <c r="C164" s="19">
        <f>C163</f>
        <v>16</v>
      </c>
      <c r="D164" s="33">
        <v>815</v>
      </c>
    </row>
    <row r="165" spans="1:4" ht="56.45" customHeight="1" x14ac:dyDescent="0.35">
      <c r="A165" s="41" t="s">
        <v>232</v>
      </c>
      <c r="B165" s="7" t="s">
        <v>233</v>
      </c>
      <c r="C165" s="27">
        <v>53</v>
      </c>
      <c r="D165" s="33">
        <v>802</v>
      </c>
    </row>
    <row r="166" spans="1:4" ht="58.15" customHeight="1" x14ac:dyDescent="0.35">
      <c r="A166" s="41"/>
      <c r="B166" s="7" t="s">
        <v>358</v>
      </c>
      <c r="C166" s="27">
        <v>22</v>
      </c>
      <c r="D166" s="33">
        <v>802</v>
      </c>
    </row>
    <row r="167" spans="1:4" ht="58.15" customHeight="1" x14ac:dyDescent="0.3">
      <c r="A167" s="41"/>
      <c r="B167" s="5" t="s">
        <v>9</v>
      </c>
      <c r="C167" s="19">
        <f>C165+C166</f>
        <v>75</v>
      </c>
      <c r="D167" s="33">
        <v>802</v>
      </c>
    </row>
    <row r="168" spans="1:4" ht="69.75" x14ac:dyDescent="0.35">
      <c r="A168" s="36" t="s">
        <v>363</v>
      </c>
      <c r="B168" s="4" t="s">
        <v>235</v>
      </c>
      <c r="C168" s="27">
        <v>697</v>
      </c>
      <c r="D168" s="33">
        <v>821</v>
      </c>
    </row>
    <row r="169" spans="1:4" ht="46.5" x14ac:dyDescent="0.35">
      <c r="A169" s="36"/>
      <c r="B169" s="4" t="s">
        <v>236</v>
      </c>
      <c r="C169" s="25">
        <v>198</v>
      </c>
      <c r="D169" s="33">
        <v>821</v>
      </c>
    </row>
    <row r="170" spans="1:4" ht="46.5" x14ac:dyDescent="0.35">
      <c r="A170" s="36"/>
      <c r="B170" s="4" t="s">
        <v>252</v>
      </c>
      <c r="C170" s="25">
        <v>240</v>
      </c>
      <c r="D170" s="33">
        <v>821</v>
      </c>
    </row>
    <row r="171" spans="1:4" ht="46.5" x14ac:dyDescent="0.35">
      <c r="A171" s="36"/>
      <c r="B171" s="4" t="s">
        <v>263</v>
      </c>
      <c r="C171" s="25">
        <v>249</v>
      </c>
      <c r="D171" s="33">
        <v>821</v>
      </c>
    </row>
    <row r="172" spans="1:4" ht="46.5" x14ac:dyDescent="0.35">
      <c r="A172" s="36"/>
      <c r="B172" s="4" t="s">
        <v>273</v>
      </c>
      <c r="C172" s="25">
        <v>280</v>
      </c>
      <c r="D172" s="33">
        <v>821</v>
      </c>
    </row>
    <row r="173" spans="1:4" ht="46.5" x14ac:dyDescent="0.35">
      <c r="A173" s="36"/>
      <c r="B173" s="4" t="s">
        <v>286</v>
      </c>
      <c r="C173" s="25">
        <v>310</v>
      </c>
      <c r="D173" s="33">
        <v>821</v>
      </c>
    </row>
    <row r="174" spans="1:4" ht="46.5" x14ac:dyDescent="0.35">
      <c r="A174" s="36"/>
      <c r="B174" s="4" t="s">
        <v>299</v>
      </c>
      <c r="C174" s="25">
        <v>300</v>
      </c>
      <c r="D174" s="33">
        <v>821</v>
      </c>
    </row>
    <row r="175" spans="1:4" ht="46.5" x14ac:dyDescent="0.35">
      <c r="A175" s="36"/>
      <c r="B175" s="4" t="s">
        <v>308</v>
      </c>
      <c r="C175" s="25">
        <v>270</v>
      </c>
      <c r="D175" s="33">
        <v>821</v>
      </c>
    </row>
    <row r="176" spans="1:4" ht="46.5" x14ac:dyDescent="0.35">
      <c r="A176" s="36"/>
      <c r="B176" s="4" t="s">
        <v>314</v>
      </c>
      <c r="C176" s="25">
        <v>200</v>
      </c>
      <c r="D176" s="33">
        <v>821</v>
      </c>
    </row>
    <row r="177" spans="1:4" ht="46.5" x14ac:dyDescent="0.35">
      <c r="A177" s="36"/>
      <c r="B177" s="4" t="s">
        <v>322</v>
      </c>
      <c r="C177" s="25">
        <v>240</v>
      </c>
      <c r="D177" s="33">
        <v>821</v>
      </c>
    </row>
    <row r="178" spans="1:4" ht="46.5" x14ac:dyDescent="0.35">
      <c r="A178" s="36"/>
      <c r="B178" s="4" t="s">
        <v>334</v>
      </c>
      <c r="C178" s="25">
        <v>257</v>
      </c>
      <c r="D178" s="33">
        <v>821</v>
      </c>
    </row>
    <row r="179" spans="1:4" ht="46.5" x14ac:dyDescent="0.35">
      <c r="A179" s="36"/>
      <c r="B179" s="4" t="s">
        <v>345</v>
      </c>
      <c r="C179" s="25">
        <v>280</v>
      </c>
      <c r="D179" s="33">
        <v>821</v>
      </c>
    </row>
    <row r="180" spans="1:4" ht="23.25" x14ac:dyDescent="0.35">
      <c r="A180" s="36"/>
      <c r="B180" s="4" t="s">
        <v>385</v>
      </c>
      <c r="C180" s="25">
        <v>80</v>
      </c>
      <c r="D180" s="33">
        <v>821</v>
      </c>
    </row>
    <row r="181" spans="1:4" ht="23.25" x14ac:dyDescent="0.35">
      <c r="A181" s="36"/>
      <c r="B181" s="4" t="s">
        <v>238</v>
      </c>
      <c r="C181" s="25">
        <v>290</v>
      </c>
      <c r="D181" s="33">
        <v>821</v>
      </c>
    </row>
    <row r="182" spans="1:4" s="16" customFormat="1" ht="23.25" x14ac:dyDescent="0.35">
      <c r="A182" s="36"/>
      <c r="B182" s="4" t="s">
        <v>239</v>
      </c>
      <c r="C182" s="25">
        <v>246</v>
      </c>
      <c r="D182" s="33">
        <v>821</v>
      </c>
    </row>
    <row r="183" spans="1:4" s="16" customFormat="1" ht="23.25" x14ac:dyDescent="0.35">
      <c r="A183" s="36"/>
      <c r="B183" s="4" t="s">
        <v>240</v>
      </c>
      <c r="C183" s="25">
        <v>10</v>
      </c>
      <c r="D183" s="33">
        <v>821</v>
      </c>
    </row>
    <row r="184" spans="1:4" s="16" customFormat="1" ht="23.25" x14ac:dyDescent="0.35">
      <c r="A184" s="36"/>
      <c r="B184" s="4" t="s">
        <v>203</v>
      </c>
      <c r="C184" s="25">
        <v>144</v>
      </c>
      <c r="D184" s="33">
        <v>821</v>
      </c>
    </row>
    <row r="185" spans="1:4" s="16" customFormat="1" ht="22.5" x14ac:dyDescent="0.3">
      <c r="A185" s="36"/>
      <c r="B185" s="5" t="s">
        <v>9</v>
      </c>
      <c r="C185" s="3">
        <f>SUM(C168:C184)</f>
        <v>4291</v>
      </c>
      <c r="D185" s="33">
        <v>821</v>
      </c>
    </row>
    <row r="186" spans="1:4" s="16" customFormat="1" ht="63.75" customHeight="1" x14ac:dyDescent="0.35">
      <c r="A186" s="36" t="s">
        <v>241</v>
      </c>
      <c r="B186" s="4" t="s">
        <v>390</v>
      </c>
      <c r="C186" s="25">
        <v>1600</v>
      </c>
      <c r="D186" s="33">
        <v>805</v>
      </c>
    </row>
    <row r="187" spans="1:4" s="16" customFormat="1" ht="46.5" customHeight="1" x14ac:dyDescent="0.35">
      <c r="A187" s="36"/>
      <c r="B187" s="4" t="s">
        <v>243</v>
      </c>
      <c r="C187" s="25">
        <f>140+56+21</f>
        <v>217</v>
      </c>
      <c r="D187" s="35">
        <v>805</v>
      </c>
    </row>
    <row r="188" spans="1:4" s="16" customFormat="1" ht="47.25" customHeight="1" x14ac:dyDescent="0.3">
      <c r="A188" s="36"/>
      <c r="B188" s="5" t="s">
        <v>9</v>
      </c>
      <c r="C188" s="3">
        <f>SUM(C186:C187)</f>
        <v>1817</v>
      </c>
      <c r="D188" s="33">
        <v>805</v>
      </c>
    </row>
    <row r="189" spans="1:4" s="16" customFormat="1" ht="73.5" customHeight="1" x14ac:dyDescent="0.35">
      <c r="A189" s="36" t="s">
        <v>245</v>
      </c>
      <c r="B189" s="4" t="s">
        <v>246</v>
      </c>
      <c r="C189" s="25">
        <v>101</v>
      </c>
      <c r="D189" s="33">
        <v>821</v>
      </c>
    </row>
    <row r="190" spans="1:4" s="16" customFormat="1" ht="65.25" customHeight="1" x14ac:dyDescent="0.3">
      <c r="A190" s="36"/>
      <c r="B190" s="5" t="s">
        <v>9</v>
      </c>
      <c r="C190" s="3">
        <f>C189</f>
        <v>101</v>
      </c>
      <c r="D190" s="33">
        <v>821</v>
      </c>
    </row>
    <row r="191" spans="1:4" s="16" customFormat="1" ht="68.25" customHeight="1" x14ac:dyDescent="0.35">
      <c r="A191" s="37" t="s">
        <v>381</v>
      </c>
      <c r="B191" s="4" t="s">
        <v>382</v>
      </c>
      <c r="C191" s="25">
        <v>13</v>
      </c>
      <c r="D191" s="33">
        <v>802</v>
      </c>
    </row>
    <row r="192" spans="1:4" s="16" customFormat="1" ht="58.5" customHeight="1" x14ac:dyDescent="0.3">
      <c r="A192" s="38"/>
      <c r="B192" s="5" t="s">
        <v>9</v>
      </c>
      <c r="C192" s="3">
        <f>C191</f>
        <v>13</v>
      </c>
      <c r="D192" s="33">
        <v>802</v>
      </c>
    </row>
    <row r="193" spans="1:4" s="16" customFormat="1" ht="74.25" customHeight="1" x14ac:dyDescent="0.35">
      <c r="A193" s="36" t="s">
        <v>247</v>
      </c>
      <c r="B193" s="4" t="s">
        <v>248</v>
      </c>
      <c r="C193" s="25">
        <v>179</v>
      </c>
      <c r="D193" s="33">
        <v>817</v>
      </c>
    </row>
    <row r="194" spans="1:4" s="16" customFormat="1" ht="48.75" customHeight="1" x14ac:dyDescent="0.3">
      <c r="A194" s="36"/>
      <c r="B194" s="5" t="s">
        <v>9</v>
      </c>
      <c r="C194" s="3">
        <f>C193</f>
        <v>179</v>
      </c>
      <c r="D194" s="33">
        <v>817</v>
      </c>
    </row>
    <row r="195" spans="1:4" s="16" customFormat="1" ht="114" customHeight="1" x14ac:dyDescent="0.35">
      <c r="A195" s="36" t="s">
        <v>392</v>
      </c>
      <c r="B195" s="4" t="s">
        <v>250</v>
      </c>
      <c r="C195" s="25">
        <v>50</v>
      </c>
      <c r="D195" s="33">
        <v>818</v>
      </c>
    </row>
    <row r="196" spans="1:4" s="16" customFormat="1" ht="31.5" customHeight="1" x14ac:dyDescent="0.3">
      <c r="A196" s="36"/>
      <c r="B196" s="5" t="s">
        <v>9</v>
      </c>
      <c r="C196" s="3">
        <f>C195</f>
        <v>50</v>
      </c>
      <c r="D196" s="33">
        <v>818</v>
      </c>
    </row>
    <row r="197" spans="1:4" s="16" customFormat="1" ht="22.5" customHeight="1" x14ac:dyDescent="0.35">
      <c r="A197" s="36" t="s">
        <v>251</v>
      </c>
      <c r="B197" s="28" t="s">
        <v>253</v>
      </c>
      <c r="C197" s="26">
        <v>4</v>
      </c>
      <c r="D197" s="33">
        <v>807</v>
      </c>
    </row>
    <row r="198" spans="1:4" s="16" customFormat="1" ht="23.25" x14ac:dyDescent="0.35">
      <c r="A198" s="36"/>
      <c r="B198" s="6" t="s">
        <v>254</v>
      </c>
      <c r="C198" s="26">
        <v>136</v>
      </c>
      <c r="D198" s="33">
        <v>814</v>
      </c>
    </row>
    <row r="199" spans="1:4" ht="23.25" x14ac:dyDescent="0.35">
      <c r="A199" s="36"/>
      <c r="B199" s="6" t="s">
        <v>255</v>
      </c>
      <c r="C199" s="26">
        <v>15</v>
      </c>
      <c r="D199" s="33">
        <v>814</v>
      </c>
    </row>
    <row r="200" spans="1:4" ht="23.25" x14ac:dyDescent="0.35">
      <c r="A200" s="36"/>
      <c r="B200" s="6" t="s">
        <v>259</v>
      </c>
      <c r="C200" s="26">
        <v>54</v>
      </c>
      <c r="D200" s="33">
        <v>807</v>
      </c>
    </row>
    <row r="201" spans="1:4" ht="46.5" customHeight="1" x14ac:dyDescent="0.35">
      <c r="A201" s="36"/>
      <c r="B201" s="6" t="s">
        <v>260</v>
      </c>
      <c r="C201" s="26">
        <v>48</v>
      </c>
      <c r="D201" s="33">
        <v>815</v>
      </c>
    </row>
    <row r="202" spans="1:4" ht="48" customHeight="1" x14ac:dyDescent="0.35">
      <c r="A202" s="36"/>
      <c r="B202" s="6" t="s">
        <v>261</v>
      </c>
      <c r="C202" s="26">
        <v>38</v>
      </c>
      <c r="D202" s="33">
        <v>815</v>
      </c>
    </row>
    <row r="203" spans="1:4" ht="25.5" customHeight="1" x14ac:dyDescent="0.3">
      <c r="A203" s="36"/>
      <c r="B203" s="5" t="s">
        <v>9</v>
      </c>
      <c r="C203" s="3">
        <f>SUM(C197:C202)</f>
        <v>295</v>
      </c>
    </row>
    <row r="204" spans="1:4" ht="27.75" customHeight="1" x14ac:dyDescent="0.35">
      <c r="A204" s="36" t="s">
        <v>262</v>
      </c>
      <c r="B204" s="30" t="s">
        <v>264</v>
      </c>
      <c r="C204" s="26">
        <v>12</v>
      </c>
      <c r="D204" s="33">
        <v>807</v>
      </c>
    </row>
    <row r="205" spans="1:4" ht="27" customHeight="1" x14ac:dyDescent="0.35">
      <c r="A205" s="36"/>
      <c r="B205" s="4" t="s">
        <v>265</v>
      </c>
      <c r="C205" s="26">
        <v>60</v>
      </c>
      <c r="D205" s="33">
        <v>807</v>
      </c>
    </row>
    <row r="206" spans="1:4" ht="46.5" x14ac:dyDescent="0.35">
      <c r="A206" s="36"/>
      <c r="B206" s="4" t="s">
        <v>266</v>
      </c>
      <c r="C206" s="26">
        <v>136</v>
      </c>
      <c r="D206" s="33">
        <v>814</v>
      </c>
    </row>
    <row r="207" spans="1:4" ht="30.75" customHeight="1" x14ac:dyDescent="0.35">
      <c r="A207" s="36"/>
      <c r="B207" s="4" t="s">
        <v>267</v>
      </c>
      <c r="C207" s="26">
        <v>73</v>
      </c>
      <c r="D207" s="33">
        <v>814</v>
      </c>
    </row>
    <row r="208" spans="1:4" ht="30.75" customHeight="1" x14ac:dyDescent="0.35">
      <c r="A208" s="36"/>
      <c r="B208" s="4" t="s">
        <v>268</v>
      </c>
      <c r="C208" s="26">
        <v>14</v>
      </c>
      <c r="D208" s="33">
        <v>814</v>
      </c>
    </row>
    <row r="209" spans="1:4" ht="49.9" customHeight="1" x14ac:dyDescent="0.35">
      <c r="A209" s="36"/>
      <c r="B209" s="4" t="s">
        <v>270</v>
      </c>
      <c r="C209" s="26">
        <v>99</v>
      </c>
      <c r="D209" s="33">
        <v>815</v>
      </c>
    </row>
    <row r="210" spans="1:4" ht="30.75" customHeight="1" x14ac:dyDescent="0.35">
      <c r="A210" s="36"/>
      <c r="B210" s="6" t="s">
        <v>271</v>
      </c>
      <c r="C210" s="26">
        <v>40</v>
      </c>
      <c r="D210" s="33">
        <v>807</v>
      </c>
    </row>
    <row r="211" spans="1:4" ht="48" customHeight="1" x14ac:dyDescent="0.35">
      <c r="A211" s="36"/>
      <c r="B211" s="6" t="s">
        <v>388</v>
      </c>
      <c r="C211" s="26">
        <v>18</v>
      </c>
      <c r="D211" s="33">
        <v>807</v>
      </c>
    </row>
    <row r="212" spans="1:4" ht="27" customHeight="1" x14ac:dyDescent="0.3">
      <c r="A212" s="36"/>
      <c r="B212" s="5" t="s">
        <v>9</v>
      </c>
      <c r="C212" s="3">
        <f>SUM(C204:C211)</f>
        <v>452</v>
      </c>
    </row>
    <row r="213" spans="1:4" ht="24" customHeight="1" x14ac:dyDescent="0.35">
      <c r="A213" s="36" t="s">
        <v>272</v>
      </c>
      <c r="B213" s="30" t="s">
        <v>274</v>
      </c>
      <c r="C213" s="25">
        <v>22</v>
      </c>
      <c r="D213" s="33">
        <v>807</v>
      </c>
    </row>
    <row r="214" spans="1:4" ht="23.25" x14ac:dyDescent="0.35">
      <c r="A214" s="36"/>
      <c r="B214" s="4" t="s">
        <v>359</v>
      </c>
      <c r="C214" s="25">
        <v>100</v>
      </c>
      <c r="D214" s="33">
        <v>807</v>
      </c>
    </row>
    <row r="215" spans="1:4" ht="23.25" x14ac:dyDescent="0.35">
      <c r="A215" s="36"/>
      <c r="B215" s="4" t="s">
        <v>275</v>
      </c>
      <c r="C215" s="25">
        <v>95</v>
      </c>
      <c r="D215" s="33">
        <v>814</v>
      </c>
    </row>
    <row r="216" spans="1:4" ht="23.25" x14ac:dyDescent="0.35">
      <c r="A216" s="36"/>
      <c r="B216" s="4" t="s">
        <v>276</v>
      </c>
      <c r="C216" s="25">
        <v>19</v>
      </c>
      <c r="D216" s="33">
        <v>814</v>
      </c>
    </row>
    <row r="217" spans="1:4" ht="23.25" x14ac:dyDescent="0.35">
      <c r="A217" s="36"/>
      <c r="B217" s="4" t="s">
        <v>282</v>
      </c>
      <c r="C217" s="25">
        <v>50</v>
      </c>
      <c r="D217" s="33">
        <v>807</v>
      </c>
    </row>
    <row r="218" spans="1:4" ht="23.25" x14ac:dyDescent="0.35">
      <c r="A218" s="36"/>
      <c r="B218" s="4" t="s">
        <v>283</v>
      </c>
      <c r="C218" s="25">
        <v>27</v>
      </c>
      <c r="D218" s="33">
        <v>815</v>
      </c>
    </row>
    <row r="219" spans="1:4" ht="23.25" x14ac:dyDescent="0.35">
      <c r="A219" s="36"/>
      <c r="B219" s="4" t="s">
        <v>284</v>
      </c>
      <c r="C219" s="25">
        <v>29</v>
      </c>
      <c r="D219" s="33">
        <v>815</v>
      </c>
    </row>
    <row r="220" spans="1:4" ht="24.75" customHeight="1" x14ac:dyDescent="0.3">
      <c r="A220" s="36"/>
      <c r="B220" s="5" t="s">
        <v>9</v>
      </c>
      <c r="C220" s="3">
        <f>SUM(C213:C219)</f>
        <v>342</v>
      </c>
    </row>
    <row r="221" spans="1:4" ht="26.25" customHeight="1" x14ac:dyDescent="0.35">
      <c r="A221" s="37" t="s">
        <v>285</v>
      </c>
      <c r="B221" s="8" t="s">
        <v>288</v>
      </c>
      <c r="C221" s="25">
        <v>111</v>
      </c>
      <c r="D221" s="33">
        <v>807</v>
      </c>
    </row>
    <row r="222" spans="1:4" ht="23.25" x14ac:dyDescent="0.35">
      <c r="A222" s="40"/>
      <c r="B222" s="8" t="s">
        <v>289</v>
      </c>
      <c r="C222" s="25">
        <v>33</v>
      </c>
      <c r="D222" s="33">
        <v>807</v>
      </c>
    </row>
    <row r="223" spans="1:4" ht="23.25" x14ac:dyDescent="0.35">
      <c r="A223" s="40"/>
      <c r="B223" s="4" t="s">
        <v>290</v>
      </c>
      <c r="C223" s="25">
        <v>143</v>
      </c>
      <c r="D223" s="33">
        <v>814</v>
      </c>
    </row>
    <row r="224" spans="1:4" ht="23.25" x14ac:dyDescent="0.35">
      <c r="A224" s="40"/>
      <c r="B224" s="8" t="s">
        <v>291</v>
      </c>
      <c r="C224" s="25">
        <v>32</v>
      </c>
      <c r="D224" s="33">
        <v>814</v>
      </c>
    </row>
    <row r="225" spans="1:4" ht="23.25" x14ac:dyDescent="0.35">
      <c r="A225" s="40"/>
      <c r="B225" s="8" t="s">
        <v>296</v>
      </c>
      <c r="C225" s="25">
        <v>42</v>
      </c>
      <c r="D225" s="33">
        <v>807</v>
      </c>
    </row>
    <row r="226" spans="1:4" ht="23.25" customHeight="1" x14ac:dyDescent="0.35">
      <c r="A226" s="40"/>
      <c r="B226" s="8" t="s">
        <v>297</v>
      </c>
      <c r="C226" s="25">
        <v>83</v>
      </c>
      <c r="D226" s="33">
        <v>815</v>
      </c>
    </row>
    <row r="227" spans="1:4" ht="22.5" customHeight="1" x14ac:dyDescent="0.3">
      <c r="A227" s="38"/>
      <c r="B227" s="5" t="s">
        <v>9</v>
      </c>
      <c r="C227" s="3">
        <f>SUM(C221:C226)</f>
        <v>444</v>
      </c>
    </row>
    <row r="228" spans="1:4" ht="27.75" customHeight="1" x14ac:dyDescent="0.35">
      <c r="A228" s="37" t="s">
        <v>298</v>
      </c>
      <c r="B228" s="6" t="s">
        <v>300</v>
      </c>
      <c r="C228" s="25">
        <v>73</v>
      </c>
      <c r="D228" s="33">
        <v>807</v>
      </c>
    </row>
    <row r="229" spans="1:4" ht="27.75" customHeight="1" x14ac:dyDescent="0.35">
      <c r="A229" s="40"/>
      <c r="B229" s="4" t="s">
        <v>301</v>
      </c>
      <c r="C229" s="25">
        <v>117</v>
      </c>
      <c r="D229" s="33">
        <v>814</v>
      </c>
    </row>
    <row r="230" spans="1:4" ht="27.75" customHeight="1" x14ac:dyDescent="0.35">
      <c r="A230" s="40"/>
      <c r="B230" s="6" t="s">
        <v>306</v>
      </c>
      <c r="C230" s="25">
        <v>47</v>
      </c>
      <c r="D230" s="33">
        <v>807</v>
      </c>
    </row>
    <row r="231" spans="1:4" ht="27.75" customHeight="1" x14ac:dyDescent="0.35">
      <c r="A231" s="40"/>
      <c r="B231" s="8" t="s">
        <v>366</v>
      </c>
      <c r="C231" s="25">
        <v>56</v>
      </c>
      <c r="D231" s="33">
        <v>815</v>
      </c>
    </row>
    <row r="232" spans="1:4" ht="21.75" customHeight="1" x14ac:dyDescent="0.3">
      <c r="A232" s="38"/>
      <c r="B232" s="5" t="s">
        <v>9</v>
      </c>
      <c r="C232" s="3">
        <f>SUM(C228:C231)</f>
        <v>293</v>
      </c>
    </row>
    <row r="233" spans="1:4" ht="29.25" customHeight="1" x14ac:dyDescent="0.35">
      <c r="A233" s="36" t="s">
        <v>307</v>
      </c>
      <c r="B233" s="30" t="s">
        <v>309</v>
      </c>
      <c r="C233" s="25">
        <v>117</v>
      </c>
      <c r="D233" s="33">
        <v>814</v>
      </c>
    </row>
    <row r="234" spans="1:4" ht="52.9" customHeight="1" x14ac:dyDescent="0.35">
      <c r="A234" s="36"/>
      <c r="B234" s="4" t="s">
        <v>312</v>
      </c>
      <c r="C234" s="25">
        <v>32</v>
      </c>
      <c r="D234" s="33">
        <v>807</v>
      </c>
    </row>
    <row r="235" spans="1:4" ht="29.25" customHeight="1" x14ac:dyDescent="0.35">
      <c r="A235" s="36"/>
      <c r="B235" s="8" t="s">
        <v>365</v>
      </c>
      <c r="C235" s="25">
        <v>43</v>
      </c>
      <c r="D235" s="33">
        <v>815</v>
      </c>
    </row>
    <row r="236" spans="1:4" ht="42.6" customHeight="1" x14ac:dyDescent="0.3">
      <c r="A236" s="36"/>
      <c r="B236" s="5" t="s">
        <v>9</v>
      </c>
      <c r="C236" s="3">
        <f>SUM(C233:C235)</f>
        <v>192</v>
      </c>
    </row>
    <row r="237" spans="1:4" ht="36" customHeight="1" x14ac:dyDescent="0.35">
      <c r="A237" s="37" t="s">
        <v>313</v>
      </c>
      <c r="B237" s="4" t="s">
        <v>316</v>
      </c>
      <c r="C237" s="25">
        <v>107</v>
      </c>
      <c r="D237" s="33">
        <v>814</v>
      </c>
    </row>
    <row r="238" spans="1:4" ht="36" customHeight="1" x14ac:dyDescent="0.35">
      <c r="A238" s="40"/>
      <c r="B238" s="6" t="s">
        <v>319</v>
      </c>
      <c r="C238" s="25">
        <v>115</v>
      </c>
      <c r="D238" s="33">
        <v>815</v>
      </c>
    </row>
    <row r="239" spans="1:4" ht="26.45" customHeight="1" x14ac:dyDescent="0.35">
      <c r="A239" s="40"/>
      <c r="B239" s="6" t="s">
        <v>320</v>
      </c>
      <c r="C239" s="25">
        <v>38</v>
      </c>
      <c r="D239" s="33">
        <v>807</v>
      </c>
    </row>
    <row r="240" spans="1:4" ht="28.9" customHeight="1" x14ac:dyDescent="0.3">
      <c r="A240" s="38"/>
      <c r="B240" s="5" t="s">
        <v>9</v>
      </c>
      <c r="C240" s="3">
        <f>SUM(C237:C239)</f>
        <v>260</v>
      </c>
    </row>
    <row r="241" spans="1:4" ht="26.25" customHeight="1" x14ac:dyDescent="0.35">
      <c r="A241" s="36" t="s">
        <v>321</v>
      </c>
      <c r="B241" s="34" t="s">
        <v>323</v>
      </c>
      <c r="C241" s="25">
        <v>16</v>
      </c>
      <c r="D241" s="33">
        <v>807</v>
      </c>
    </row>
    <row r="242" spans="1:4" ht="23.25" x14ac:dyDescent="0.35">
      <c r="A242" s="36"/>
      <c r="B242" s="6" t="s">
        <v>265</v>
      </c>
      <c r="C242" s="25">
        <v>91</v>
      </c>
      <c r="D242" s="33">
        <v>807</v>
      </c>
    </row>
    <row r="243" spans="1:4" ht="23.25" x14ac:dyDescent="0.35">
      <c r="A243" s="36"/>
      <c r="B243" s="4" t="s">
        <v>324</v>
      </c>
      <c r="C243" s="25">
        <v>97</v>
      </c>
      <c r="D243" s="33">
        <v>814</v>
      </c>
    </row>
    <row r="244" spans="1:4" ht="23.25" x14ac:dyDescent="0.35">
      <c r="A244" s="36"/>
      <c r="B244" s="6" t="s">
        <v>325</v>
      </c>
      <c r="C244" s="25">
        <v>52</v>
      </c>
      <c r="D244" s="33">
        <v>814</v>
      </c>
    </row>
    <row r="245" spans="1:4" ht="23.25" customHeight="1" x14ac:dyDescent="0.35">
      <c r="A245" s="36"/>
      <c r="B245" s="6" t="s">
        <v>330</v>
      </c>
      <c r="C245" s="25">
        <v>44</v>
      </c>
      <c r="D245" s="33">
        <v>815</v>
      </c>
    </row>
    <row r="246" spans="1:4" ht="23.25" customHeight="1" x14ac:dyDescent="0.35">
      <c r="A246" s="36"/>
      <c r="B246" s="6" t="s">
        <v>331</v>
      </c>
      <c r="C246" s="25">
        <v>41</v>
      </c>
      <c r="D246" s="33">
        <v>815</v>
      </c>
    </row>
    <row r="247" spans="1:4" ht="23.25" customHeight="1" x14ac:dyDescent="0.35">
      <c r="A247" s="36"/>
      <c r="B247" s="6" t="s">
        <v>332</v>
      </c>
      <c r="C247" s="25">
        <v>50</v>
      </c>
      <c r="D247" s="33">
        <v>807</v>
      </c>
    </row>
    <row r="248" spans="1:4" ht="21" customHeight="1" x14ac:dyDescent="0.3">
      <c r="A248" s="36"/>
      <c r="B248" s="5" t="s">
        <v>9</v>
      </c>
      <c r="C248" s="3">
        <f>SUM(C241:C247)</f>
        <v>391</v>
      </c>
    </row>
    <row r="249" spans="1:4" ht="27" customHeight="1" x14ac:dyDescent="0.35">
      <c r="A249" s="36" t="s">
        <v>333</v>
      </c>
      <c r="B249" s="28" t="s">
        <v>335</v>
      </c>
      <c r="C249" s="25">
        <v>5</v>
      </c>
      <c r="D249" s="33">
        <v>807</v>
      </c>
    </row>
    <row r="250" spans="1:4" ht="27" customHeight="1" x14ac:dyDescent="0.35">
      <c r="A250" s="36"/>
      <c r="B250" s="6" t="s">
        <v>336</v>
      </c>
      <c r="C250" s="25">
        <v>37</v>
      </c>
      <c r="D250" s="33">
        <v>807</v>
      </c>
    </row>
    <row r="251" spans="1:4" ht="27" customHeight="1" x14ac:dyDescent="0.35">
      <c r="A251" s="36"/>
      <c r="B251" s="4" t="s">
        <v>337</v>
      </c>
      <c r="C251" s="25">
        <v>144</v>
      </c>
      <c r="D251" s="33">
        <v>814</v>
      </c>
    </row>
    <row r="252" spans="1:4" ht="27" customHeight="1" x14ac:dyDescent="0.35">
      <c r="A252" s="36"/>
      <c r="B252" s="6" t="s">
        <v>338</v>
      </c>
      <c r="C252" s="25">
        <v>14</v>
      </c>
      <c r="D252" s="33">
        <v>814</v>
      </c>
    </row>
    <row r="253" spans="1:4" ht="24.75" customHeight="1" x14ac:dyDescent="0.35">
      <c r="A253" s="36"/>
      <c r="B253" s="6" t="s">
        <v>342</v>
      </c>
      <c r="C253" s="25">
        <v>42</v>
      </c>
      <c r="D253" s="33">
        <v>807</v>
      </c>
    </row>
    <row r="254" spans="1:4" ht="52.5" customHeight="1" x14ac:dyDescent="0.35">
      <c r="A254" s="36"/>
      <c r="B254" s="6" t="s">
        <v>343</v>
      </c>
      <c r="C254" s="25">
        <v>41</v>
      </c>
      <c r="D254" s="33">
        <v>815</v>
      </c>
    </row>
    <row r="255" spans="1:4" ht="32.25" customHeight="1" x14ac:dyDescent="0.3">
      <c r="A255" s="36"/>
      <c r="B255" s="5" t="s">
        <v>9</v>
      </c>
      <c r="C255" s="3">
        <f>SUM(C249:C254)</f>
        <v>283</v>
      </c>
    </row>
    <row r="256" spans="1:4" ht="26.25" customHeight="1" x14ac:dyDescent="0.35">
      <c r="A256" s="36" t="s">
        <v>344</v>
      </c>
      <c r="B256" s="28" t="s">
        <v>346</v>
      </c>
      <c r="C256" s="25">
        <v>13</v>
      </c>
      <c r="D256" s="33">
        <v>807</v>
      </c>
    </row>
    <row r="257" spans="1:4" ht="23.25" x14ac:dyDescent="0.35">
      <c r="A257" s="36"/>
      <c r="B257" s="4" t="s">
        <v>347</v>
      </c>
      <c r="C257" s="25">
        <f>125+35</f>
        <v>160</v>
      </c>
      <c r="D257" s="33">
        <v>814</v>
      </c>
    </row>
    <row r="258" spans="1:4" ht="23.25" x14ac:dyDescent="0.35">
      <c r="A258" s="36"/>
      <c r="B258" s="6" t="s">
        <v>348</v>
      </c>
      <c r="C258" s="25">
        <v>6</v>
      </c>
      <c r="D258" s="33">
        <v>814</v>
      </c>
    </row>
    <row r="259" spans="1:4" ht="23.25" x14ac:dyDescent="0.35">
      <c r="A259" s="36"/>
      <c r="B259" s="6" t="s">
        <v>354</v>
      </c>
      <c r="C259" s="25">
        <v>42</v>
      </c>
      <c r="D259" s="33">
        <v>807</v>
      </c>
    </row>
    <row r="260" spans="1:4" ht="46.5" x14ac:dyDescent="0.35">
      <c r="A260" s="36"/>
      <c r="B260" s="6" t="s">
        <v>315</v>
      </c>
      <c r="C260" s="25">
        <v>5</v>
      </c>
      <c r="D260" s="33">
        <v>807</v>
      </c>
    </row>
    <row r="261" spans="1:4" ht="22.5" x14ac:dyDescent="0.3">
      <c r="A261" s="36"/>
      <c r="B261" s="5" t="s">
        <v>9</v>
      </c>
      <c r="C261" s="3">
        <f>SUM(C256:C260)</f>
        <v>226</v>
      </c>
    </row>
    <row r="262" spans="1:4" ht="76.5" customHeight="1" x14ac:dyDescent="0.35">
      <c r="A262" s="39" t="s">
        <v>391</v>
      </c>
      <c r="B262" s="39"/>
      <c r="C262" s="39"/>
    </row>
    <row r="265" spans="1:4" ht="23.25" x14ac:dyDescent="0.35">
      <c r="A265" s="15" t="s">
        <v>356</v>
      </c>
      <c r="B265" s="1"/>
      <c r="C265" s="1" t="s">
        <v>357</v>
      </c>
    </row>
    <row r="269" spans="1:4" s="16" customFormat="1" x14ac:dyDescent="0.3">
      <c r="A269" s="20"/>
      <c r="B269" s="21"/>
      <c r="C269" s="22"/>
      <c r="D269" s="33"/>
    </row>
    <row r="270" spans="1:4" s="16" customFormat="1" x14ac:dyDescent="0.3">
      <c r="A270" s="20"/>
      <c r="B270" s="21"/>
      <c r="C270" s="22"/>
      <c r="D270" s="33"/>
    </row>
    <row r="271" spans="1:4" s="16" customFormat="1" x14ac:dyDescent="0.3">
      <c r="A271" s="20"/>
      <c r="B271" s="21"/>
      <c r="C271" s="22"/>
      <c r="D271" s="33"/>
    </row>
    <row r="272" spans="1:4" s="16" customFormat="1" x14ac:dyDescent="0.3">
      <c r="A272" s="20"/>
      <c r="B272" s="21"/>
      <c r="C272" s="22"/>
      <c r="D272" s="33"/>
    </row>
    <row r="273" spans="1:4" s="16" customFormat="1" x14ac:dyDescent="0.3">
      <c r="A273" s="20"/>
      <c r="B273" s="21"/>
      <c r="C273" s="22"/>
      <c r="D273" s="33"/>
    </row>
    <row r="274" spans="1:4" s="16" customFormat="1" x14ac:dyDescent="0.3">
      <c r="A274" s="20"/>
      <c r="B274" s="21"/>
      <c r="C274" s="22"/>
      <c r="D274" s="33"/>
    </row>
    <row r="275" spans="1:4" s="16" customFormat="1" x14ac:dyDescent="0.3">
      <c r="A275" s="20"/>
      <c r="B275" s="21"/>
      <c r="C275" s="22"/>
      <c r="D275" s="33"/>
    </row>
    <row r="276" spans="1:4" s="16" customFormat="1" x14ac:dyDescent="0.3">
      <c r="A276" s="20"/>
      <c r="B276" s="21"/>
      <c r="C276" s="22"/>
      <c r="D276" s="33"/>
    </row>
    <row r="277" spans="1:4" s="16" customFormat="1" x14ac:dyDescent="0.3">
      <c r="A277" s="20"/>
      <c r="B277" s="21"/>
      <c r="C277" s="22"/>
      <c r="D277" s="33"/>
    </row>
    <row r="278" spans="1:4" s="16" customFormat="1" x14ac:dyDescent="0.3">
      <c r="A278" s="20"/>
      <c r="B278" s="21"/>
      <c r="C278" s="22"/>
      <c r="D278" s="33"/>
    </row>
    <row r="279" spans="1:4" s="16" customFormat="1" x14ac:dyDescent="0.3">
      <c r="A279" s="20"/>
      <c r="B279" s="21"/>
      <c r="C279" s="22"/>
      <c r="D279" s="33"/>
    </row>
    <row r="280" spans="1:4" s="16" customFormat="1" x14ac:dyDescent="0.3">
      <c r="A280" s="20"/>
      <c r="B280" s="21"/>
      <c r="C280" s="22"/>
      <c r="D280" s="33"/>
    </row>
    <row r="281" spans="1:4" s="16" customFormat="1" x14ac:dyDescent="0.3">
      <c r="A281" s="20"/>
      <c r="B281" s="21"/>
      <c r="C281" s="22"/>
      <c r="D281" s="33"/>
    </row>
    <row r="282" spans="1:4" s="16" customFormat="1" x14ac:dyDescent="0.3">
      <c r="A282" s="20"/>
      <c r="B282" s="21"/>
      <c r="C282" s="22"/>
      <c r="D282" s="33"/>
    </row>
    <row r="283" spans="1:4" s="16" customFormat="1" x14ac:dyDescent="0.3">
      <c r="A283" s="20"/>
      <c r="B283" s="21"/>
      <c r="C283" s="22"/>
      <c r="D283" s="33"/>
    </row>
    <row r="284" spans="1:4" s="16" customFormat="1" x14ac:dyDescent="0.3">
      <c r="A284" s="20"/>
      <c r="B284" s="21"/>
      <c r="C284" s="22"/>
      <c r="D284" s="33"/>
    </row>
    <row r="285" spans="1:4" s="16" customFormat="1" x14ac:dyDescent="0.3">
      <c r="A285" s="20"/>
      <c r="B285" s="21"/>
      <c r="C285" s="22"/>
      <c r="D285" s="33"/>
    </row>
    <row r="286" spans="1:4" s="16" customFormat="1" x14ac:dyDescent="0.3">
      <c r="A286" s="20"/>
      <c r="B286" s="21"/>
      <c r="C286" s="22"/>
      <c r="D286" s="33"/>
    </row>
    <row r="287" spans="1:4" s="16" customFormat="1" x14ac:dyDescent="0.3">
      <c r="A287" s="20"/>
      <c r="B287" s="21"/>
      <c r="C287" s="22"/>
      <c r="D287" s="33"/>
    </row>
    <row r="288" spans="1:4" s="16" customFormat="1" x14ac:dyDescent="0.3">
      <c r="A288" s="20"/>
      <c r="B288" s="21"/>
      <c r="C288" s="22"/>
      <c r="D288" s="33"/>
    </row>
  </sheetData>
  <autoFilter ref="A8:D262" xr:uid="{00000000-0009-0000-0000-000001000000}"/>
  <mergeCells count="32">
    <mergeCell ref="A154:A157"/>
    <mergeCell ref="C1:C2"/>
    <mergeCell ref="A6:C6"/>
    <mergeCell ref="A9:A12"/>
    <mergeCell ref="A13:A46"/>
    <mergeCell ref="A47:A56"/>
    <mergeCell ref="A57:A121"/>
    <mergeCell ref="A122:A125"/>
    <mergeCell ref="A126:A133"/>
    <mergeCell ref="A134:A135"/>
    <mergeCell ref="A136:A138"/>
    <mergeCell ref="A139:A153"/>
    <mergeCell ref="A204:A212"/>
    <mergeCell ref="A158:A162"/>
    <mergeCell ref="A163:A164"/>
    <mergeCell ref="A165:A167"/>
    <mergeCell ref="A168:A185"/>
    <mergeCell ref="A186:A188"/>
    <mergeCell ref="A189:A190"/>
    <mergeCell ref="A193:A194"/>
    <mergeCell ref="A195:A196"/>
    <mergeCell ref="A197:A203"/>
    <mergeCell ref="A191:A192"/>
    <mergeCell ref="A262:C262"/>
    <mergeCell ref="A249:A255"/>
    <mergeCell ref="A256:A261"/>
    <mergeCell ref="A241:A248"/>
    <mergeCell ref="A213:A220"/>
    <mergeCell ref="A233:A236"/>
    <mergeCell ref="A237:A240"/>
    <mergeCell ref="A228:A232"/>
    <mergeCell ref="A221:A227"/>
  </mergeCells>
  <pageMargins left="0.39370078740157483" right="0.39370078740157483" top="0.59055118110236227" bottom="0.59055118110236227" header="0.31496062992125984" footer="0.11811023622047245"/>
  <pageSetup paperSize="9" scale="59" fitToHeight="0" orientation="landscape" r:id="rId1"/>
  <headerFooter>
    <oddFooter>&amp;R&amp;P</oddFooter>
  </headerFooter>
  <rowBreaks count="4" manualBreakCount="4">
    <brk id="167" max="2" man="1"/>
    <brk id="185" max="2" man="1"/>
    <brk id="194" max="2" man="1"/>
    <brk id="248" max="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2023</vt:lpstr>
      <vt:lpstr>2026</vt:lpstr>
      <vt:lpstr>'2023'!Заголовки_для_друку</vt:lpstr>
      <vt:lpstr>'2026'!Заголовки_для_друку</vt:lpstr>
      <vt:lpstr>'2023'!Область_друку</vt:lpstr>
      <vt:lpstr>'2026'!Область_друку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Марина Г. Сошко</dc:creator>
  <cp:lastModifiedBy>Марина Г. Сошко</cp:lastModifiedBy>
  <cp:lastPrinted>2026-09-18T13:04:33Z</cp:lastPrinted>
  <dcterms:created xsi:type="dcterms:W3CDTF">2022-07-15T05:55:14Z</dcterms:created>
  <dcterms:modified xsi:type="dcterms:W3CDTF">2026-09-18T14:25:29Z</dcterms:modified>
</cp:coreProperties>
</file>